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6"/>
  <workbookPr date1904="1" codeName="ThisWorkbook"/>
  <mc:AlternateContent xmlns:mc="http://schemas.openxmlformats.org/markup-compatibility/2006">
    <mc:Choice Requires="x15">
      <x15ac:absPath xmlns:x15ac="http://schemas.microsoft.com/office/spreadsheetml/2010/11/ac" url="Y:\OSP\Electronic Research Administration\Website\Budget Templates\FY22\"/>
    </mc:Choice>
  </mc:AlternateContent>
  <xr:revisionPtr revIDLastSave="0" documentId="8_{D41ACD57-BC1E-48AA-8D30-8C8D56882D34}" xr6:coauthVersionLast="36" xr6:coauthVersionMax="36" xr10:uidLastSave="{00000000-0000-0000-0000-000000000000}"/>
  <bookViews>
    <workbookView xWindow="32760" yWindow="32760" windowWidth="28800" windowHeight="11400" tabRatio="624"/>
  </bookViews>
  <sheets>
    <sheet name="Generic 1yr Budget" sheetId="46" r:id="rId1"/>
    <sheet name="Generic 2yr Budget" sheetId="45" r:id="rId2"/>
    <sheet name="Generic 3yr Budget" sheetId="44" r:id="rId3"/>
    <sheet name="Generic 4yr Budget" sheetId="43" r:id="rId4"/>
    <sheet name="Generic 5yr Budget" sheetId="34" r:id="rId5"/>
    <sheet name="Look up tables" sheetId="31" state="hidden" r:id="rId6"/>
  </sheets>
  <definedNames>
    <definedName name="_xlnm._FilterDatabase" localSheetId="0" hidden="1">'Generic 1yr Budget'!$L$14:$N$17</definedName>
    <definedName name="_xlnm._FilterDatabase" localSheetId="1" hidden="1">'Generic 2yr Budget'!$L$14:$N$17</definedName>
    <definedName name="_xlnm._FilterDatabase" localSheetId="2" hidden="1">'Generic 3yr Budget'!$L$14:$N$17</definedName>
    <definedName name="_xlnm._FilterDatabase" localSheetId="3" hidden="1">'Generic 4yr Budget'!$L$14:$N$17</definedName>
    <definedName name="_xlnm._FilterDatabase" localSheetId="4" hidden="1">'Generic 5yr Budget'!$L$14:$N$17</definedName>
    <definedName name="Answers">'Look up tables'!$F$12:$F$13</definedName>
    <definedName name="Dates2027">'Look up tables'!$A$2:$A$102</definedName>
    <definedName name="_xlnm.Print_Area" localSheetId="0">'Generic 1yr Budget'!$A$2:$J$95</definedName>
    <definedName name="_xlnm.Print_Area" localSheetId="1">'Generic 2yr Budget'!$A$2:$J$140</definedName>
    <definedName name="_xlnm.Print_Area" localSheetId="2">'Generic 3yr Budget'!$A$2:$J$185</definedName>
    <definedName name="_xlnm.Print_Area" localSheetId="3">'Generic 4yr Budget'!$A$2:$J$230</definedName>
    <definedName name="_xlnm.Print_Area" localSheetId="4">'Generic 5yr Budget'!$A$2:$J$275</definedName>
    <definedName name="ValidProjectTypes">'Look up tables'!$F$2:$F$10</definedName>
  </definedNames>
  <calcPr calcId="191029"/>
</workbook>
</file>

<file path=xl/calcChain.xml><?xml version="1.0" encoding="utf-8"?>
<calcChain xmlns="http://schemas.openxmlformats.org/spreadsheetml/2006/main">
  <c r="H39" i="46" l="1"/>
  <c r="F39" i="46"/>
  <c r="A44" i="31"/>
  <c r="A45" i="31"/>
  <c r="A46" i="31"/>
  <c r="A47" i="31"/>
  <c r="A48" i="31"/>
  <c r="A49" i="31"/>
  <c r="A50" i="31"/>
  <c r="A51" i="31"/>
  <c r="A52" i="31"/>
  <c r="A53" i="31"/>
  <c r="A54" i="31"/>
  <c r="A55" i="31"/>
  <c r="A56" i="31"/>
  <c r="A57" i="31"/>
  <c r="A58" i="31"/>
  <c r="A59" i="31"/>
  <c r="A60" i="31"/>
  <c r="H80" i="46"/>
  <c r="H81" i="46"/>
  <c r="H82" i="46"/>
  <c r="H83" i="46"/>
  <c r="H84" i="46"/>
  <c r="H79" i="46"/>
  <c r="G89" i="46"/>
  <c r="G84" i="46"/>
  <c r="G83" i="46"/>
  <c r="G82" i="46"/>
  <c r="G81" i="46"/>
  <c r="G80" i="46"/>
  <c r="G79" i="46"/>
  <c r="I81" i="46"/>
  <c r="I82" i="46"/>
  <c r="I83" i="46"/>
  <c r="I84" i="46"/>
  <c r="I80" i="46"/>
  <c r="I75" i="46"/>
  <c r="I76" i="46"/>
  <c r="I77" i="46"/>
  <c r="I71" i="46"/>
  <c r="H75" i="46"/>
  <c r="H76" i="46"/>
  <c r="H77" i="46"/>
  <c r="G75" i="46"/>
  <c r="G76" i="46"/>
  <c r="G77" i="46"/>
  <c r="I65" i="46"/>
  <c r="H65" i="46"/>
  <c r="H66" i="46"/>
  <c r="H67" i="46"/>
  <c r="H68" i="46"/>
  <c r="H64" i="46"/>
  <c r="G68" i="46"/>
  <c r="G67" i="46"/>
  <c r="G65" i="46"/>
  <c r="G64" i="46"/>
  <c r="H58" i="46"/>
  <c r="H59" i="46"/>
  <c r="H60" i="46"/>
  <c r="H61" i="46"/>
  <c r="H62" i="46"/>
  <c r="H57" i="46"/>
  <c r="G58" i="46"/>
  <c r="G59" i="46"/>
  <c r="G60" i="46"/>
  <c r="G61" i="46"/>
  <c r="G62" i="46"/>
  <c r="G57" i="46"/>
  <c r="F80" i="46"/>
  <c r="F81" i="46"/>
  <c r="F82" i="46"/>
  <c r="F83" i="46"/>
  <c r="F84" i="46"/>
  <c r="F75" i="46"/>
  <c r="F76" i="46"/>
  <c r="F77" i="46"/>
  <c r="F65" i="46"/>
  <c r="F66" i="46"/>
  <c r="F67" i="46"/>
  <c r="F68" i="46"/>
  <c r="F64" i="46"/>
  <c r="F58" i="46"/>
  <c r="F59" i="46"/>
  <c r="F60" i="46"/>
  <c r="F61" i="46"/>
  <c r="F62" i="46"/>
  <c r="F57" i="46"/>
  <c r="D61" i="46"/>
  <c r="D60" i="46"/>
  <c r="D59" i="46"/>
  <c r="D58" i="46"/>
  <c r="D57" i="46"/>
  <c r="E52" i="46"/>
  <c r="E51" i="46"/>
  <c r="C42" i="46"/>
  <c r="N38" i="46"/>
  <c r="N37" i="46"/>
  <c r="N36" i="46"/>
  <c r="N35" i="46"/>
  <c r="F33" i="46"/>
  <c r="F79" i="46"/>
  <c r="I27" i="46"/>
  <c r="I23" i="46"/>
  <c r="I69" i="46"/>
  <c r="H23" i="46"/>
  <c r="H69" i="46"/>
  <c r="G23" i="46"/>
  <c r="G69" i="46"/>
  <c r="F23" i="46"/>
  <c r="F69" i="46"/>
  <c r="I126" i="45"/>
  <c r="I127" i="45"/>
  <c r="I128" i="45"/>
  <c r="I129" i="45"/>
  <c r="I125" i="45"/>
  <c r="I120" i="45"/>
  <c r="I121" i="45"/>
  <c r="I122" i="45"/>
  <c r="I116" i="45"/>
  <c r="I110" i="45"/>
  <c r="H128" i="45"/>
  <c r="H129" i="45"/>
  <c r="H124" i="45"/>
  <c r="H113" i="45"/>
  <c r="G134" i="45"/>
  <c r="G128" i="45"/>
  <c r="G129" i="45"/>
  <c r="G124" i="45"/>
  <c r="G113" i="45"/>
  <c r="F128" i="45"/>
  <c r="F129" i="45"/>
  <c r="F113" i="45"/>
  <c r="D106" i="45"/>
  <c r="D105" i="45"/>
  <c r="D104" i="45"/>
  <c r="D103" i="45"/>
  <c r="D102" i="45"/>
  <c r="E97" i="45"/>
  <c r="E96" i="45"/>
  <c r="H82" i="45"/>
  <c r="H127" i="45"/>
  <c r="G82" i="45"/>
  <c r="G127" i="45"/>
  <c r="F82" i="45"/>
  <c r="F127" i="45"/>
  <c r="H81" i="45"/>
  <c r="H126" i="45"/>
  <c r="G81" i="45"/>
  <c r="G126" i="45"/>
  <c r="F81" i="45"/>
  <c r="F126" i="45"/>
  <c r="H80" i="45"/>
  <c r="H125" i="45"/>
  <c r="G80" i="45"/>
  <c r="G125" i="45"/>
  <c r="F80" i="45"/>
  <c r="F125" i="45"/>
  <c r="F79" i="45"/>
  <c r="H77" i="45"/>
  <c r="H122" i="45"/>
  <c r="G77" i="45"/>
  <c r="G122" i="45"/>
  <c r="F77" i="45"/>
  <c r="F122" i="45"/>
  <c r="H76" i="45"/>
  <c r="H121" i="45"/>
  <c r="G76" i="45"/>
  <c r="G121" i="45"/>
  <c r="F76" i="45"/>
  <c r="F121" i="45"/>
  <c r="H75" i="45"/>
  <c r="H120" i="45"/>
  <c r="G75" i="45"/>
  <c r="G120" i="45"/>
  <c r="F75" i="45"/>
  <c r="F120" i="45"/>
  <c r="I73" i="45"/>
  <c r="I69" i="45"/>
  <c r="I74" i="45"/>
  <c r="I86" i="45"/>
  <c r="I90" i="45"/>
  <c r="H67" i="45"/>
  <c r="H112" i="45"/>
  <c r="G67" i="45"/>
  <c r="G112" i="45"/>
  <c r="F67" i="45"/>
  <c r="F112" i="45"/>
  <c r="H66" i="45"/>
  <c r="H111" i="45"/>
  <c r="F66" i="45"/>
  <c r="F111" i="45"/>
  <c r="H65" i="45"/>
  <c r="G65" i="45"/>
  <c r="F65" i="45"/>
  <c r="H64" i="45"/>
  <c r="H109" i="45"/>
  <c r="G64" i="45"/>
  <c r="G109" i="45"/>
  <c r="F64" i="45"/>
  <c r="H62" i="45"/>
  <c r="H107" i="45"/>
  <c r="G62" i="45"/>
  <c r="G107" i="45"/>
  <c r="F62" i="45"/>
  <c r="F107" i="45"/>
  <c r="H61" i="45"/>
  <c r="H106" i="45"/>
  <c r="G61" i="45"/>
  <c r="G106" i="45"/>
  <c r="F61" i="45"/>
  <c r="F106" i="45"/>
  <c r="D61" i="45"/>
  <c r="H60" i="45"/>
  <c r="H105" i="45"/>
  <c r="G60" i="45"/>
  <c r="G105" i="45"/>
  <c r="F60" i="45"/>
  <c r="F105" i="45"/>
  <c r="D60" i="45"/>
  <c r="H59" i="45"/>
  <c r="H104" i="45"/>
  <c r="G59" i="45"/>
  <c r="G104" i="45"/>
  <c r="F59" i="45"/>
  <c r="F104" i="45"/>
  <c r="D59" i="45"/>
  <c r="H58" i="45"/>
  <c r="H103" i="45"/>
  <c r="G58" i="45"/>
  <c r="G103" i="45"/>
  <c r="F58" i="45"/>
  <c r="F103" i="45"/>
  <c r="D58" i="45"/>
  <c r="H57" i="45"/>
  <c r="H102" i="45"/>
  <c r="G57" i="45"/>
  <c r="F57" i="45"/>
  <c r="F102" i="45"/>
  <c r="D57" i="45"/>
  <c r="L56" i="45"/>
  <c r="E52" i="45"/>
  <c r="E51" i="45"/>
  <c r="C42" i="45"/>
  <c r="L42" i="45"/>
  <c r="N38" i="45"/>
  <c r="N37" i="45"/>
  <c r="N81" i="45"/>
  <c r="N36" i="45"/>
  <c r="N80" i="45"/>
  <c r="N35" i="45"/>
  <c r="N79" i="45"/>
  <c r="F33" i="45"/>
  <c r="I27" i="45"/>
  <c r="I23" i="45"/>
  <c r="H23" i="45"/>
  <c r="G23" i="45"/>
  <c r="F23" i="45"/>
  <c r="G179" i="44"/>
  <c r="I171" i="44"/>
  <c r="I172" i="44"/>
  <c r="I173" i="44"/>
  <c r="I174" i="44"/>
  <c r="I170" i="44"/>
  <c r="F173" i="44"/>
  <c r="G173" i="44"/>
  <c r="H173" i="44"/>
  <c r="F174" i="44"/>
  <c r="G174" i="44"/>
  <c r="H174" i="44"/>
  <c r="H169" i="44"/>
  <c r="G169" i="44"/>
  <c r="I165" i="44"/>
  <c r="I166" i="44"/>
  <c r="I167" i="44"/>
  <c r="I161" i="44"/>
  <c r="I155" i="44"/>
  <c r="H158" i="44"/>
  <c r="G158" i="44"/>
  <c r="F158" i="44"/>
  <c r="D151" i="44"/>
  <c r="D150" i="44"/>
  <c r="D149" i="44"/>
  <c r="D148" i="44"/>
  <c r="D147" i="44"/>
  <c r="E142" i="44"/>
  <c r="E141" i="44"/>
  <c r="F124" i="44"/>
  <c r="I118" i="44"/>
  <c r="I114" i="44"/>
  <c r="D106" i="44"/>
  <c r="D105" i="44"/>
  <c r="D104" i="44"/>
  <c r="D103" i="44"/>
  <c r="D102" i="44"/>
  <c r="E97" i="44"/>
  <c r="E96" i="44"/>
  <c r="H82" i="44"/>
  <c r="H127" i="44"/>
  <c r="H172" i="44"/>
  <c r="G82" i="44"/>
  <c r="F82" i="44"/>
  <c r="H81" i="44"/>
  <c r="H126" i="44"/>
  <c r="H171" i="44"/>
  <c r="G81" i="44"/>
  <c r="G126" i="44"/>
  <c r="G171" i="44"/>
  <c r="F81" i="44"/>
  <c r="H80" i="44"/>
  <c r="H125" i="44"/>
  <c r="G80" i="44"/>
  <c r="F80" i="44"/>
  <c r="F125" i="44"/>
  <c r="F170" i="44"/>
  <c r="F79" i="44"/>
  <c r="H77" i="44"/>
  <c r="G77" i="44"/>
  <c r="G122" i="44"/>
  <c r="G167" i="44"/>
  <c r="F77" i="44"/>
  <c r="F122" i="44"/>
  <c r="H76" i="44"/>
  <c r="G76" i="44"/>
  <c r="G121" i="44"/>
  <c r="F76" i="44"/>
  <c r="H75" i="44"/>
  <c r="H120" i="44"/>
  <c r="G75" i="44"/>
  <c r="F75" i="44"/>
  <c r="F120" i="44"/>
  <c r="I73" i="44"/>
  <c r="I69" i="44"/>
  <c r="H67" i="44"/>
  <c r="G67" i="44"/>
  <c r="F67" i="44"/>
  <c r="H66" i="44"/>
  <c r="F66" i="44"/>
  <c r="H65" i="44"/>
  <c r="H155" i="44"/>
  <c r="H110" i="44"/>
  <c r="G65" i="44"/>
  <c r="F65" i="44"/>
  <c r="H64" i="44"/>
  <c r="H109" i="44"/>
  <c r="G64" i="44"/>
  <c r="G109" i="44"/>
  <c r="G154" i="44"/>
  <c r="F64" i="44"/>
  <c r="H62" i="44"/>
  <c r="G62" i="44"/>
  <c r="G107" i="44"/>
  <c r="F62" i="44"/>
  <c r="F107" i="44"/>
  <c r="F152" i="44"/>
  <c r="H61" i="44"/>
  <c r="H106" i="44"/>
  <c r="H151" i="44"/>
  <c r="G61" i="44"/>
  <c r="F61" i="44"/>
  <c r="D61" i="44"/>
  <c r="H60" i="44"/>
  <c r="H105" i="44"/>
  <c r="G60" i="44"/>
  <c r="F60" i="44"/>
  <c r="F105" i="44"/>
  <c r="F150" i="44"/>
  <c r="D60" i="44"/>
  <c r="H59" i="44"/>
  <c r="H104" i="44"/>
  <c r="G59" i="44"/>
  <c r="F59" i="44"/>
  <c r="D59" i="44"/>
  <c r="H58" i="44"/>
  <c r="H69" i="44"/>
  <c r="H103" i="44"/>
  <c r="H148" i="44"/>
  <c r="G58" i="44"/>
  <c r="F58" i="44"/>
  <c r="D58" i="44"/>
  <c r="H57" i="44"/>
  <c r="G57" i="44"/>
  <c r="G102" i="44"/>
  <c r="F57" i="44"/>
  <c r="F102" i="44"/>
  <c r="D57" i="44"/>
  <c r="L56" i="44"/>
  <c r="E52" i="44"/>
  <c r="E51" i="44"/>
  <c r="C42" i="44"/>
  <c r="C133" i="44"/>
  <c r="N38" i="44"/>
  <c r="N127" i="44"/>
  <c r="N82" i="44"/>
  <c r="N37" i="44"/>
  <c r="N36" i="44"/>
  <c r="N80" i="44"/>
  <c r="N125" i="44"/>
  <c r="N35" i="44"/>
  <c r="N124" i="44"/>
  <c r="N79" i="44"/>
  <c r="F33" i="44"/>
  <c r="F169" i="44"/>
  <c r="I27" i="44"/>
  <c r="I23" i="44"/>
  <c r="H23" i="44"/>
  <c r="G23" i="44"/>
  <c r="F23" i="44"/>
  <c r="G224" i="43"/>
  <c r="I216" i="43"/>
  <c r="I217" i="43"/>
  <c r="I218" i="43"/>
  <c r="I219" i="43"/>
  <c r="I215" i="43"/>
  <c r="F218" i="43"/>
  <c r="G218" i="43"/>
  <c r="H218" i="43"/>
  <c r="F219" i="43"/>
  <c r="G219" i="43"/>
  <c r="H219" i="43"/>
  <c r="H214" i="43"/>
  <c r="G214" i="43"/>
  <c r="I210" i="43"/>
  <c r="I211" i="43"/>
  <c r="I212" i="43"/>
  <c r="I206" i="43"/>
  <c r="I200" i="43"/>
  <c r="G203" i="43"/>
  <c r="F203" i="43"/>
  <c r="H203" i="43"/>
  <c r="D196" i="43"/>
  <c r="D195" i="43"/>
  <c r="D194" i="43"/>
  <c r="D193" i="43"/>
  <c r="D192" i="43"/>
  <c r="E187" i="43"/>
  <c r="E186" i="43"/>
  <c r="F169" i="43"/>
  <c r="I163" i="43"/>
  <c r="I159" i="43"/>
  <c r="D151" i="43"/>
  <c r="D150" i="43"/>
  <c r="D149" i="43"/>
  <c r="D148" i="43"/>
  <c r="D147" i="43"/>
  <c r="E142" i="43"/>
  <c r="E141" i="43"/>
  <c r="F124" i="43"/>
  <c r="I118" i="43"/>
  <c r="I114" i="43"/>
  <c r="D106" i="43"/>
  <c r="D105" i="43"/>
  <c r="D104" i="43"/>
  <c r="D103" i="43"/>
  <c r="D102" i="43"/>
  <c r="E97" i="43"/>
  <c r="E96" i="43"/>
  <c r="H82" i="43"/>
  <c r="G82" i="43"/>
  <c r="G127" i="43"/>
  <c r="F82" i="43"/>
  <c r="H81" i="43"/>
  <c r="G81" i="43"/>
  <c r="G126" i="43"/>
  <c r="G171" i="43"/>
  <c r="F81" i="43"/>
  <c r="F126" i="43"/>
  <c r="H80" i="43"/>
  <c r="G80" i="43"/>
  <c r="G125" i="43"/>
  <c r="G170" i="43"/>
  <c r="G215" i="43"/>
  <c r="F80" i="43"/>
  <c r="F125" i="43"/>
  <c r="F170" i="43"/>
  <c r="F215" i="43"/>
  <c r="F79" i="43"/>
  <c r="H77" i="43"/>
  <c r="G77" i="43"/>
  <c r="G122" i="43"/>
  <c r="F77" i="43"/>
  <c r="H76" i="43"/>
  <c r="H121" i="43"/>
  <c r="H166" i="43"/>
  <c r="G76" i="43"/>
  <c r="F76" i="43"/>
  <c r="F121" i="43"/>
  <c r="H75" i="43"/>
  <c r="H120" i="43"/>
  <c r="H165" i="43"/>
  <c r="G75" i="43"/>
  <c r="G120" i="43"/>
  <c r="G165" i="43"/>
  <c r="F75" i="43"/>
  <c r="I73" i="43"/>
  <c r="I74" i="43"/>
  <c r="I86" i="43"/>
  <c r="I90" i="43"/>
  <c r="I69" i="43"/>
  <c r="H67" i="43"/>
  <c r="H112" i="43"/>
  <c r="H157" i="43"/>
  <c r="G67" i="43"/>
  <c r="G112" i="43"/>
  <c r="F67" i="43"/>
  <c r="F112" i="43"/>
  <c r="H66" i="43"/>
  <c r="H111" i="43"/>
  <c r="F66" i="43"/>
  <c r="F111" i="43"/>
  <c r="H65" i="43"/>
  <c r="H110" i="43"/>
  <c r="G65" i="43"/>
  <c r="F65" i="43"/>
  <c r="F110" i="43"/>
  <c r="F155" i="43"/>
  <c r="H64" i="43"/>
  <c r="H109" i="43"/>
  <c r="H154" i="43"/>
  <c r="G64" i="43"/>
  <c r="G109" i="43"/>
  <c r="G154" i="43"/>
  <c r="G199" i="43"/>
  <c r="F64" i="43"/>
  <c r="F109" i="43"/>
  <c r="F154" i="43"/>
  <c r="H62" i="43"/>
  <c r="H107" i="43"/>
  <c r="H152" i="43"/>
  <c r="H197" i="43"/>
  <c r="G62" i="43"/>
  <c r="F62" i="43"/>
  <c r="H61" i="43"/>
  <c r="H106" i="43"/>
  <c r="G61" i="43"/>
  <c r="G106" i="43"/>
  <c r="G151" i="43"/>
  <c r="F61" i="43"/>
  <c r="D61" i="43"/>
  <c r="H60" i="43"/>
  <c r="G60" i="43"/>
  <c r="G105" i="43"/>
  <c r="G150" i="43"/>
  <c r="G195" i="43"/>
  <c r="F60" i="43"/>
  <c r="F105" i="43"/>
  <c r="D60" i="43"/>
  <c r="H59" i="43"/>
  <c r="H104" i="43"/>
  <c r="G59" i="43"/>
  <c r="G104" i="43"/>
  <c r="G149" i="43"/>
  <c r="F59" i="43"/>
  <c r="F104" i="43"/>
  <c r="F149" i="43"/>
  <c r="D59" i="43"/>
  <c r="H58" i="43"/>
  <c r="G58" i="43"/>
  <c r="G103" i="43"/>
  <c r="G148" i="43"/>
  <c r="F58" i="43"/>
  <c r="D58" i="43"/>
  <c r="H57" i="43"/>
  <c r="H102" i="43"/>
  <c r="G57" i="43"/>
  <c r="F57" i="43"/>
  <c r="F102" i="43"/>
  <c r="F147" i="43"/>
  <c r="D57" i="43"/>
  <c r="L56" i="43"/>
  <c r="L100" i="43"/>
  <c r="L144" i="43"/>
  <c r="E52" i="43"/>
  <c r="E51" i="43"/>
  <c r="C42" i="43"/>
  <c r="C223" i="43"/>
  <c r="N38" i="43"/>
  <c r="N82" i="43"/>
  <c r="N37" i="43"/>
  <c r="N81" i="43"/>
  <c r="N36" i="43"/>
  <c r="N80" i="43"/>
  <c r="N35" i="43"/>
  <c r="F33" i="43"/>
  <c r="I27" i="43"/>
  <c r="I23" i="43"/>
  <c r="H23" i="43"/>
  <c r="G23" i="43"/>
  <c r="F23" i="43"/>
  <c r="F264" i="34"/>
  <c r="G264" i="34"/>
  <c r="H264" i="34"/>
  <c r="I264" i="34"/>
  <c r="C42" i="34"/>
  <c r="C178" i="34"/>
  <c r="F33" i="34"/>
  <c r="F259" i="34"/>
  <c r="I260" i="34"/>
  <c r="I261" i="34"/>
  <c r="I262" i="34"/>
  <c r="I263" i="34"/>
  <c r="I255" i="34"/>
  <c r="I256" i="34"/>
  <c r="I257" i="34"/>
  <c r="I251" i="34"/>
  <c r="I245" i="34"/>
  <c r="I208" i="34"/>
  <c r="I204" i="34"/>
  <c r="I209" i="34"/>
  <c r="I221" i="34"/>
  <c r="I225" i="34"/>
  <c r="I159" i="34"/>
  <c r="I69" i="34"/>
  <c r="I118" i="34"/>
  <c r="H57" i="34"/>
  <c r="H102" i="34"/>
  <c r="H147" i="34"/>
  <c r="I23" i="34"/>
  <c r="I27" i="34"/>
  <c r="G259" i="34"/>
  <c r="H259" i="34"/>
  <c r="G263" i="34"/>
  <c r="H263" i="34"/>
  <c r="G57" i="34"/>
  <c r="G58" i="34"/>
  <c r="H58" i="34"/>
  <c r="H103" i="34"/>
  <c r="H148" i="34"/>
  <c r="G59" i="34"/>
  <c r="H59" i="34"/>
  <c r="H104" i="34"/>
  <c r="G60" i="34"/>
  <c r="G105" i="34"/>
  <c r="G150" i="34"/>
  <c r="G195" i="34"/>
  <c r="H60" i="34"/>
  <c r="G61" i="34"/>
  <c r="G106" i="34"/>
  <c r="H61" i="34"/>
  <c r="H106" i="34"/>
  <c r="H151" i="34"/>
  <c r="H196" i="34"/>
  <c r="G62" i="34"/>
  <c r="H62" i="34"/>
  <c r="G64" i="34"/>
  <c r="H64" i="34"/>
  <c r="G65" i="34"/>
  <c r="G110" i="34"/>
  <c r="H65" i="34"/>
  <c r="H66" i="34"/>
  <c r="G67" i="34"/>
  <c r="G112" i="34"/>
  <c r="H67" i="34"/>
  <c r="H112" i="34"/>
  <c r="G75" i="34"/>
  <c r="H75" i="34"/>
  <c r="H120" i="34"/>
  <c r="H165" i="34"/>
  <c r="G76" i="34"/>
  <c r="H76" i="34"/>
  <c r="H121" i="34"/>
  <c r="H166" i="34"/>
  <c r="H256" i="34"/>
  <c r="H211" i="34"/>
  <c r="G77" i="34"/>
  <c r="H77" i="34"/>
  <c r="H122" i="34"/>
  <c r="H167" i="34"/>
  <c r="G80" i="34"/>
  <c r="G125" i="34"/>
  <c r="G170" i="34"/>
  <c r="G215" i="34"/>
  <c r="G260" i="34"/>
  <c r="H80" i="34"/>
  <c r="H125" i="34"/>
  <c r="H170" i="34"/>
  <c r="H215" i="34"/>
  <c r="G81" i="34"/>
  <c r="G261" i="34"/>
  <c r="G126" i="34"/>
  <c r="G171" i="34"/>
  <c r="G216" i="34"/>
  <c r="H81" i="34"/>
  <c r="H126" i="34"/>
  <c r="G82" i="34"/>
  <c r="H82" i="34"/>
  <c r="H127" i="34"/>
  <c r="H172" i="34"/>
  <c r="G23" i="34"/>
  <c r="H23" i="34"/>
  <c r="F23" i="34"/>
  <c r="D57" i="34"/>
  <c r="D238" i="34"/>
  <c r="D239" i="34"/>
  <c r="D240" i="34"/>
  <c r="D241" i="34"/>
  <c r="D193" i="34"/>
  <c r="D194" i="34"/>
  <c r="D195" i="34"/>
  <c r="D196" i="34"/>
  <c r="D148" i="34"/>
  <c r="D149" i="34"/>
  <c r="D150" i="34"/>
  <c r="D151" i="34"/>
  <c r="D103" i="34"/>
  <c r="D104" i="34"/>
  <c r="D105" i="34"/>
  <c r="D106" i="34"/>
  <c r="D58" i="34"/>
  <c r="D59" i="34"/>
  <c r="D60" i="34"/>
  <c r="D61" i="34"/>
  <c r="D237" i="34"/>
  <c r="D192" i="34"/>
  <c r="D147" i="34"/>
  <c r="D102" i="34"/>
  <c r="E232" i="34"/>
  <c r="E231" i="34"/>
  <c r="E187" i="34"/>
  <c r="E186" i="34"/>
  <c r="E141" i="34"/>
  <c r="E142" i="34"/>
  <c r="E97" i="34"/>
  <c r="E96" i="34"/>
  <c r="F82" i="34"/>
  <c r="F127" i="34"/>
  <c r="F81" i="34"/>
  <c r="F126" i="34"/>
  <c r="F80" i="34"/>
  <c r="F125" i="34"/>
  <c r="F170" i="34"/>
  <c r="F260" i="34"/>
  <c r="F76" i="34"/>
  <c r="F77" i="34"/>
  <c r="F122" i="34"/>
  <c r="F167" i="34"/>
  <c r="F212" i="34"/>
  <c r="F75" i="34"/>
  <c r="F120" i="34"/>
  <c r="F65" i="34"/>
  <c r="F66" i="34"/>
  <c r="F111" i="34"/>
  <c r="F67" i="34"/>
  <c r="F112" i="34"/>
  <c r="F64" i="34"/>
  <c r="F109" i="34"/>
  <c r="F154" i="34"/>
  <c r="F58" i="34"/>
  <c r="F59" i="34"/>
  <c r="F104" i="34"/>
  <c r="F149" i="34"/>
  <c r="F194" i="34"/>
  <c r="F60" i="34"/>
  <c r="F105" i="34"/>
  <c r="F61" i="34"/>
  <c r="F106" i="34"/>
  <c r="F151" i="34"/>
  <c r="F196" i="34"/>
  <c r="F62" i="34"/>
  <c r="F107" i="34"/>
  <c r="F57" i="34"/>
  <c r="L56" i="34"/>
  <c r="L100" i="34"/>
  <c r="L144" i="34"/>
  <c r="L188" i="34"/>
  <c r="F263" i="34"/>
  <c r="F214" i="34"/>
  <c r="F169" i="34"/>
  <c r="F124" i="34"/>
  <c r="F79" i="34"/>
  <c r="E52" i="34"/>
  <c r="E51" i="34"/>
  <c r="N38" i="34"/>
  <c r="N82" i="34"/>
  <c r="N127" i="34"/>
  <c r="N37" i="34"/>
  <c r="N36" i="34"/>
  <c r="N35" i="34"/>
  <c r="N79" i="34"/>
  <c r="N124" i="34"/>
  <c r="I163" i="34"/>
  <c r="I114" i="34"/>
  <c r="I73" i="34"/>
  <c r="I253" i="34"/>
  <c r="G269" i="34"/>
  <c r="H248" i="34"/>
  <c r="G248" i="34"/>
  <c r="F248" i="34"/>
  <c r="N82" i="45"/>
  <c r="N81" i="44"/>
  <c r="N126" i="44"/>
  <c r="G110" i="44"/>
  <c r="G155" i="44"/>
  <c r="F112" i="44"/>
  <c r="F157" i="44"/>
  <c r="F106" i="44"/>
  <c r="H122" i="43"/>
  <c r="F215" i="34"/>
  <c r="C133" i="45"/>
  <c r="F124" i="45"/>
  <c r="I118" i="45"/>
  <c r="C88" i="45"/>
  <c r="C88" i="44"/>
  <c r="I163" i="44"/>
  <c r="L42" i="44"/>
  <c r="I74" i="44"/>
  <c r="H165" i="44"/>
  <c r="F121" i="44"/>
  <c r="F166" i="44"/>
  <c r="F104" i="44"/>
  <c r="F149" i="44"/>
  <c r="C178" i="44"/>
  <c r="F165" i="44"/>
  <c r="F109" i="44"/>
  <c r="F154" i="44"/>
  <c r="H102" i="44"/>
  <c r="G103" i="44"/>
  <c r="G148" i="44"/>
  <c r="F127" i="44"/>
  <c r="F172" i="44"/>
  <c r="N125" i="43"/>
  <c r="N166" i="43"/>
  <c r="F157" i="43"/>
  <c r="F202" i="43"/>
  <c r="C88" i="43"/>
  <c r="C133" i="43"/>
  <c r="I164" i="43"/>
  <c r="I176" i="43"/>
  <c r="I180" i="43"/>
  <c r="G193" i="43"/>
  <c r="C268" i="34"/>
  <c r="L42" i="34"/>
  <c r="H210" i="43"/>
  <c r="F111" i="44"/>
  <c r="F156" i="44"/>
  <c r="F167" i="44"/>
  <c r="F126" i="44"/>
  <c r="F171" i="44"/>
  <c r="I28" i="44"/>
  <c r="F171" i="34"/>
  <c r="F216" i="34"/>
  <c r="F261" i="34"/>
  <c r="G121" i="34"/>
  <c r="G166" i="34"/>
  <c r="H109" i="34"/>
  <c r="H154" i="34"/>
  <c r="H199" i="34"/>
  <c r="G107" i="34"/>
  <c r="G103" i="34"/>
  <c r="H192" i="34"/>
  <c r="F103" i="34"/>
  <c r="H105" i="34"/>
  <c r="N80" i="34"/>
  <c r="F172" i="34"/>
  <c r="F217" i="34"/>
  <c r="G122" i="34"/>
  <c r="G167" i="34"/>
  <c r="G212" i="34"/>
  <c r="C133" i="34"/>
  <c r="C223" i="34"/>
  <c r="C88" i="34"/>
  <c r="F107" i="43"/>
  <c r="F152" i="43"/>
  <c r="F120" i="43"/>
  <c r="F165" i="43"/>
  <c r="G102" i="45"/>
  <c r="F110" i="45"/>
  <c r="H202" i="43"/>
  <c r="G102" i="43"/>
  <c r="G110" i="43"/>
  <c r="G155" i="43"/>
  <c r="G216" i="43"/>
  <c r="H149" i="44"/>
  <c r="H107" i="44"/>
  <c r="H152" i="44"/>
  <c r="H154" i="44"/>
  <c r="H122" i="44"/>
  <c r="H167" i="44"/>
  <c r="I119" i="44"/>
  <c r="I131" i="44"/>
  <c r="I135" i="44"/>
  <c r="G147" i="44"/>
  <c r="H103" i="43"/>
  <c r="H105" i="43"/>
  <c r="H150" i="43"/>
  <c r="H199" i="43"/>
  <c r="H150" i="44"/>
  <c r="C178" i="43"/>
  <c r="L42" i="43"/>
  <c r="G210" i="43"/>
  <c r="H211" i="43"/>
  <c r="I159" i="44"/>
  <c r="F151" i="44"/>
  <c r="H111" i="44"/>
  <c r="H156" i="44"/>
  <c r="G194" i="43"/>
  <c r="F122" i="43"/>
  <c r="G105" i="44"/>
  <c r="G150" i="44"/>
  <c r="G152" i="44"/>
  <c r="G166" i="44"/>
  <c r="G125" i="44"/>
  <c r="G170" i="44"/>
  <c r="F197" i="43"/>
  <c r="F241" i="34"/>
  <c r="G148" i="34"/>
  <c r="H150" i="34"/>
  <c r="I40" i="44"/>
  <c r="N125" i="34"/>
  <c r="F239" i="34"/>
  <c r="H244" i="34"/>
  <c r="H195" i="34"/>
  <c r="L100" i="44"/>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H85" i="44"/>
  <c r="F199" i="34"/>
  <c r="F244" i="34"/>
  <c r="N81" i="34"/>
  <c r="N126" i="34"/>
  <c r="H149" i="43"/>
  <c r="H126" i="43"/>
  <c r="F85" i="44"/>
  <c r="F103" i="44"/>
  <c r="F148" i="44"/>
  <c r="F69" i="44"/>
  <c r="G106" i="44"/>
  <c r="G151" i="44"/>
  <c r="G69" i="44"/>
  <c r="G110" i="45"/>
  <c r="G69" i="45"/>
  <c r="G114" i="45"/>
  <c r="G211" i="34"/>
  <c r="I119" i="34"/>
  <c r="F156" i="34"/>
  <c r="F201" i="34"/>
  <c r="H210" i="34"/>
  <c r="H255" i="34"/>
  <c r="G167" i="43"/>
  <c r="G212" i="43"/>
  <c r="H147" i="44"/>
  <c r="F152" i="34"/>
  <c r="F197" i="34"/>
  <c r="F242" i="34"/>
  <c r="G193" i="34"/>
  <c r="F167" i="43"/>
  <c r="F212" i="43"/>
  <c r="H193" i="43"/>
  <c r="H148" i="43"/>
  <c r="I164" i="34"/>
  <c r="I176" i="34"/>
  <c r="I180" i="34"/>
  <c r="H217" i="34"/>
  <c r="H262" i="34"/>
  <c r="H212" i="34"/>
  <c r="H257" i="34"/>
  <c r="F166" i="43"/>
  <c r="F211" i="43"/>
  <c r="G109" i="34"/>
  <c r="F150" i="43"/>
  <c r="F195" i="43"/>
  <c r="F102" i="34"/>
  <c r="F69" i="34"/>
  <c r="G157" i="43"/>
  <c r="G202" i="43"/>
  <c r="N79" i="43"/>
  <c r="G149" i="44"/>
  <c r="G104" i="44"/>
  <c r="H39" i="43"/>
  <c r="F39" i="43"/>
  <c r="F26" i="34"/>
  <c r="F27" i="34"/>
  <c r="G26" i="34"/>
  <c r="H26" i="34"/>
  <c r="H252" i="34"/>
  <c r="H85" i="45"/>
  <c r="F85" i="45"/>
  <c r="H85" i="46"/>
  <c r="F85" i="46"/>
  <c r="H39" i="45"/>
  <c r="H130" i="45"/>
  <c r="F39" i="45"/>
  <c r="F85" i="34"/>
  <c r="H25" i="34"/>
  <c r="F25" i="34"/>
  <c r="G25" i="34"/>
  <c r="H25" i="45"/>
  <c r="G25" i="45"/>
  <c r="F25" i="45"/>
  <c r="G25" i="43"/>
  <c r="F25" i="43"/>
  <c r="H25" i="43"/>
  <c r="H27" i="43"/>
  <c r="G25" i="44"/>
  <c r="G27" i="44"/>
  <c r="G28" i="44"/>
  <c r="G40" i="44"/>
  <c r="H25" i="44"/>
  <c r="F25" i="44"/>
  <c r="H39" i="44"/>
  <c r="F39" i="44"/>
  <c r="F40" i="44"/>
  <c r="F26" i="44"/>
  <c r="H26" i="44"/>
  <c r="G26" i="44"/>
  <c r="F25" i="46"/>
  <c r="F71" i="46"/>
  <c r="G25" i="46"/>
  <c r="H25" i="46"/>
  <c r="F39" i="34"/>
  <c r="F40" i="34"/>
  <c r="H39" i="34"/>
  <c r="G26" i="43"/>
  <c r="H26" i="43"/>
  <c r="F26" i="43"/>
  <c r="F26" i="45"/>
  <c r="F117" i="45"/>
  <c r="G26" i="45"/>
  <c r="H26" i="45"/>
  <c r="H26" i="46"/>
  <c r="H27" i="46"/>
  <c r="H73" i="46"/>
  <c r="H72" i="46"/>
  <c r="G26" i="46"/>
  <c r="G72" i="46"/>
  <c r="F26" i="46"/>
  <c r="F72" i="46"/>
  <c r="G71" i="45"/>
  <c r="F130" i="34"/>
  <c r="G71" i="44"/>
  <c r="F71" i="44"/>
  <c r="H71" i="44"/>
  <c r="G117" i="43"/>
  <c r="F117" i="43"/>
  <c r="F207" i="43"/>
  <c r="H117" i="43"/>
  <c r="I131" i="34"/>
  <c r="F72" i="45"/>
  <c r="G72" i="45"/>
  <c r="H72" i="45"/>
  <c r="H117" i="45"/>
  <c r="H72" i="34"/>
  <c r="G72" i="34"/>
  <c r="F72" i="34"/>
  <c r="F252" i="34"/>
  <c r="G116" i="44"/>
  <c r="H162" i="34"/>
  <c r="G162" i="34"/>
  <c r="F162" i="34"/>
  <c r="H130" i="44"/>
  <c r="F130" i="44"/>
  <c r="H85" i="43"/>
  <c r="F117" i="44"/>
  <c r="G117" i="44"/>
  <c r="H117" i="44"/>
  <c r="G207" i="34"/>
  <c r="H207" i="34"/>
  <c r="F207" i="34"/>
  <c r="F72" i="44"/>
  <c r="F162" i="44"/>
  <c r="G72" i="44"/>
  <c r="H72" i="44"/>
  <c r="F71" i="34"/>
  <c r="F73" i="34"/>
  <c r="G117" i="34"/>
  <c r="F117" i="34"/>
  <c r="H117" i="34"/>
  <c r="N124" i="43"/>
  <c r="H72" i="43"/>
  <c r="F72" i="43"/>
  <c r="G72" i="43"/>
  <c r="G207" i="43"/>
  <c r="G238" i="34"/>
  <c r="F175" i="34"/>
  <c r="N167" i="34"/>
  <c r="N213" i="34"/>
  <c r="G27" i="45"/>
  <c r="G28" i="45"/>
  <c r="H27" i="45"/>
  <c r="F27" i="44"/>
  <c r="F28" i="44"/>
  <c r="G27" i="43"/>
  <c r="F28" i="34"/>
  <c r="G27" i="34"/>
  <c r="G28" i="34"/>
  <c r="G40" i="34"/>
  <c r="H162" i="44"/>
  <c r="H27" i="44"/>
  <c r="F27" i="46"/>
  <c r="F73" i="46"/>
  <c r="H71" i="46"/>
  <c r="G71" i="46"/>
  <c r="G27" i="46"/>
  <c r="F220" i="34"/>
  <c r="F246" i="34"/>
  <c r="G252" i="34"/>
  <c r="G161" i="44"/>
  <c r="G116" i="45"/>
  <c r="I135" i="34"/>
  <c r="G42" i="44"/>
  <c r="F162" i="43"/>
  <c r="G162" i="43"/>
  <c r="H162" i="43"/>
  <c r="H207" i="43"/>
  <c r="G118" i="44"/>
  <c r="H73" i="44"/>
  <c r="G28" i="46"/>
  <c r="G74" i="46"/>
  <c r="G73" i="46"/>
  <c r="F28" i="46"/>
  <c r="H28" i="46"/>
  <c r="H40" i="46"/>
  <c r="G44" i="44"/>
  <c r="H74" i="46"/>
  <c r="F85" i="43"/>
  <c r="F175" i="44"/>
  <c r="H175" i="44"/>
  <c r="F130" i="45"/>
  <c r="E42" i="44"/>
  <c r="F42" i="44"/>
  <c r="G69" i="43"/>
  <c r="G197" i="43"/>
  <c r="G71" i="43"/>
  <c r="E42" i="34"/>
  <c r="F42" i="34"/>
  <c r="F44" i="34"/>
  <c r="G42" i="34"/>
  <c r="G44" i="34"/>
  <c r="H116" i="43"/>
  <c r="H118" i="43"/>
  <c r="F74" i="34"/>
  <c r="H240" i="34"/>
  <c r="F265" i="34"/>
  <c r="F147" i="34"/>
  <c r="F116" i="34"/>
  <c r="F114" i="34"/>
  <c r="G155" i="34"/>
  <c r="G200" i="34"/>
  <c r="G245" i="34"/>
  <c r="H193" i="34"/>
  <c r="H195" i="43"/>
  <c r="H69" i="43"/>
  <c r="H156" i="43"/>
  <c r="H175" i="43"/>
  <c r="H130" i="43"/>
  <c r="G255" i="34"/>
  <c r="F69" i="43"/>
  <c r="F103" i="43"/>
  <c r="F148" i="43"/>
  <c r="F71" i="43"/>
  <c r="F73" i="43"/>
  <c r="F193" i="43"/>
  <c r="F27" i="43"/>
  <c r="H110" i="45"/>
  <c r="H71" i="45"/>
  <c r="F40" i="46"/>
  <c r="F74" i="46"/>
  <c r="G162" i="44"/>
  <c r="G73" i="44"/>
  <c r="F73" i="44"/>
  <c r="F148" i="34"/>
  <c r="F193" i="34"/>
  <c r="F238" i="34"/>
  <c r="I86" i="44"/>
  <c r="I90" i="44"/>
  <c r="I164" i="44"/>
  <c r="G121" i="43"/>
  <c r="G166" i="43"/>
  <c r="G211" i="43"/>
  <c r="H74" i="44"/>
  <c r="H86" i="44"/>
  <c r="I44" i="44"/>
  <c r="I176" i="44"/>
  <c r="H86" i="46"/>
  <c r="H171" i="43"/>
  <c r="H216" i="43"/>
  <c r="G28" i="43"/>
  <c r="G120" i="44"/>
  <c r="G165" i="44"/>
  <c r="G117" i="45"/>
  <c r="G73" i="45"/>
  <c r="G159" i="44"/>
  <c r="F121" i="34"/>
  <c r="F166" i="34"/>
  <c r="F211" i="34"/>
  <c r="F256" i="34"/>
  <c r="F156" i="43"/>
  <c r="F175" i="43"/>
  <c r="F130" i="43"/>
  <c r="N214" i="34"/>
  <c r="G154" i="34"/>
  <c r="G199" i="34"/>
  <c r="G244" i="34"/>
  <c r="G147" i="43"/>
  <c r="N126" i="43"/>
  <c r="E133" i="43"/>
  <c r="F133" i="43"/>
  <c r="N167" i="43"/>
  <c r="H28" i="44"/>
  <c r="H28" i="45"/>
  <c r="G40" i="45"/>
  <c r="N165" i="43"/>
  <c r="H116" i="44"/>
  <c r="H28" i="43"/>
  <c r="H27" i="34"/>
  <c r="G107" i="43"/>
  <c r="G152" i="43"/>
  <c r="F150" i="34"/>
  <c r="F195" i="34"/>
  <c r="H157" i="34"/>
  <c r="H202" i="34"/>
  <c r="H247" i="34"/>
  <c r="G104" i="34"/>
  <c r="G149" i="34"/>
  <c r="G194" i="34"/>
  <c r="H194" i="43"/>
  <c r="F217" i="43"/>
  <c r="F109" i="45"/>
  <c r="F71" i="45"/>
  <c r="F165" i="34"/>
  <c r="F210" i="34"/>
  <c r="F69" i="45"/>
  <c r="G257" i="34"/>
  <c r="F192" i="43"/>
  <c r="F114" i="43"/>
  <c r="F119" i="43"/>
  <c r="F131" i="43"/>
  <c r="F116" i="43"/>
  <c r="F118" i="43"/>
  <c r="F106" i="43"/>
  <c r="F151" i="43"/>
  <c r="F161" i="43"/>
  <c r="F163" i="43"/>
  <c r="F196" i="43"/>
  <c r="G217" i="43"/>
  <c r="G172" i="43"/>
  <c r="G112" i="44"/>
  <c r="G114" i="44"/>
  <c r="G119" i="44"/>
  <c r="G157" i="44"/>
  <c r="N168" i="34"/>
  <c r="G151" i="34"/>
  <c r="G196" i="34"/>
  <c r="G241" i="34"/>
  <c r="I74" i="34"/>
  <c r="I86" i="34"/>
  <c r="I90" i="34"/>
  <c r="F27" i="45"/>
  <c r="H260" i="34"/>
  <c r="F210" i="43"/>
  <c r="G152" i="34"/>
  <c r="G197" i="34"/>
  <c r="F110" i="34"/>
  <c r="F155" i="34"/>
  <c r="F200" i="34"/>
  <c r="G157" i="34"/>
  <c r="G202" i="34"/>
  <c r="H238" i="34"/>
  <c r="I28" i="43"/>
  <c r="I208" i="43"/>
  <c r="N127" i="43"/>
  <c r="N168" i="43"/>
  <c r="H71" i="43"/>
  <c r="F199" i="43"/>
  <c r="H127" i="43"/>
  <c r="H172" i="43"/>
  <c r="H217" i="43"/>
  <c r="F110" i="44"/>
  <c r="F116" i="44"/>
  <c r="H112" i="44"/>
  <c r="H157" i="44"/>
  <c r="I28" i="45"/>
  <c r="I114" i="45"/>
  <c r="C88" i="46"/>
  <c r="L42" i="46"/>
  <c r="H42" i="46"/>
  <c r="H167" i="43"/>
  <c r="H212" i="43"/>
  <c r="F262" i="34"/>
  <c r="G127" i="34"/>
  <c r="G172" i="34"/>
  <c r="G217" i="34"/>
  <c r="H71" i="34"/>
  <c r="H73" i="34"/>
  <c r="H69" i="34"/>
  <c r="F214" i="43"/>
  <c r="G196" i="43"/>
  <c r="F200" i="43"/>
  <c r="H125" i="43"/>
  <c r="H170" i="43"/>
  <c r="I119" i="43"/>
  <c r="I131" i="43"/>
  <c r="I135" i="43"/>
  <c r="I204" i="43"/>
  <c r="H69" i="45"/>
  <c r="I28" i="46"/>
  <c r="I73" i="46"/>
  <c r="G40" i="46"/>
  <c r="G71" i="34"/>
  <c r="F147" i="44"/>
  <c r="G200" i="43"/>
  <c r="H171" i="34"/>
  <c r="H216" i="34"/>
  <c r="I28" i="34"/>
  <c r="I249" i="34"/>
  <c r="H192" i="43"/>
  <c r="H147" i="43"/>
  <c r="H114" i="43"/>
  <c r="H151" i="43"/>
  <c r="H196" i="43"/>
  <c r="F216" i="43"/>
  <c r="F171" i="43"/>
  <c r="G256" i="34"/>
  <c r="F157" i="34"/>
  <c r="F202" i="34"/>
  <c r="F247" i="34"/>
  <c r="H111" i="34"/>
  <c r="H85" i="34"/>
  <c r="G240" i="34"/>
  <c r="G102" i="34"/>
  <c r="G69" i="34"/>
  <c r="F194" i="43"/>
  <c r="H121" i="44"/>
  <c r="H166" i="44"/>
  <c r="G127" i="44"/>
  <c r="G172" i="44"/>
  <c r="F127" i="43"/>
  <c r="F172" i="43"/>
  <c r="H107" i="34"/>
  <c r="N165" i="34"/>
  <c r="H170" i="44"/>
  <c r="F257" i="34"/>
  <c r="H110" i="34"/>
  <c r="H155" i="34"/>
  <c r="H200" i="34"/>
  <c r="H241" i="34"/>
  <c r="H149" i="34"/>
  <c r="H237" i="34"/>
  <c r="H155" i="43"/>
  <c r="H200" i="43"/>
  <c r="N166" i="34"/>
  <c r="N212" i="34"/>
  <c r="G120" i="34"/>
  <c r="G165" i="34"/>
  <c r="G210" i="34"/>
  <c r="F201" i="43"/>
  <c r="F220" i="43"/>
  <c r="H88" i="46"/>
  <c r="H44" i="46"/>
  <c r="H90" i="46"/>
  <c r="F118" i="44"/>
  <c r="F161" i="44"/>
  <c r="H40" i="45"/>
  <c r="F73" i="45"/>
  <c r="F116" i="45"/>
  <c r="H118" i="44"/>
  <c r="H163" i="44"/>
  <c r="H161" i="44"/>
  <c r="F118" i="34"/>
  <c r="F119" i="34"/>
  <c r="H119" i="43"/>
  <c r="H131" i="43"/>
  <c r="G262" i="34"/>
  <c r="F245" i="34"/>
  <c r="F240" i="34"/>
  <c r="H40" i="44"/>
  <c r="I180" i="44"/>
  <c r="F163" i="44"/>
  <c r="F74" i="44"/>
  <c r="H201" i="43"/>
  <c r="G242" i="34"/>
  <c r="H40" i="43"/>
  <c r="H114" i="44"/>
  <c r="H159" i="43"/>
  <c r="H204" i="43"/>
  <c r="H161" i="43"/>
  <c r="H163" i="43"/>
  <c r="H215" i="43"/>
  <c r="I40" i="45"/>
  <c r="I119" i="45"/>
  <c r="H73" i="43"/>
  <c r="F114" i="44"/>
  <c r="G40" i="43"/>
  <c r="H88" i="44"/>
  <c r="H90" i="44"/>
  <c r="G163" i="44"/>
  <c r="G74" i="44"/>
  <c r="F206" i="43"/>
  <c r="H220" i="43"/>
  <c r="F159" i="34"/>
  <c r="F164" i="34"/>
  <c r="F176" i="34"/>
  <c r="F192" i="34"/>
  <c r="F161" i="34"/>
  <c r="F163" i="34"/>
  <c r="H74" i="34"/>
  <c r="H86" i="34"/>
  <c r="G147" i="34"/>
  <c r="G114" i="34"/>
  <c r="G116" i="34"/>
  <c r="G118" i="34"/>
  <c r="F28" i="43"/>
  <c r="F208" i="43"/>
  <c r="H194" i="34"/>
  <c r="H239" i="34"/>
  <c r="G131" i="44"/>
  <c r="G42" i="45"/>
  <c r="G74" i="45"/>
  <c r="G118" i="45"/>
  <c r="F44" i="44"/>
  <c r="G161" i="43"/>
  <c r="G163" i="43"/>
  <c r="G159" i="43"/>
  <c r="G73" i="34"/>
  <c r="G74" i="34"/>
  <c r="G42" i="46"/>
  <c r="G88" i="46"/>
  <c r="G86" i="46"/>
  <c r="N211" i="34"/>
  <c r="I254" i="34"/>
  <c r="I40" i="34"/>
  <c r="F155" i="44"/>
  <c r="G239" i="34"/>
  <c r="H28" i="34"/>
  <c r="G116" i="43"/>
  <c r="G118" i="43"/>
  <c r="F86" i="46"/>
  <c r="E42" i="46"/>
  <c r="F42" i="46"/>
  <c r="F88" i="46"/>
  <c r="H114" i="45"/>
  <c r="H74" i="45"/>
  <c r="H86" i="45"/>
  <c r="F74" i="43"/>
  <c r="F86" i="43"/>
  <c r="H152" i="34"/>
  <c r="H159" i="34"/>
  <c r="H116" i="34"/>
  <c r="H118" i="34"/>
  <c r="H114" i="34"/>
  <c r="F135" i="43"/>
  <c r="H245" i="34"/>
  <c r="H156" i="34"/>
  <c r="H130" i="34"/>
  <c r="H261" i="34"/>
  <c r="I74" i="46"/>
  <c r="I40" i="46"/>
  <c r="I40" i="43"/>
  <c r="I209" i="43"/>
  <c r="F118" i="45"/>
  <c r="F28" i="45"/>
  <c r="F114" i="45"/>
  <c r="F74" i="45"/>
  <c r="F86" i="45"/>
  <c r="G114" i="43"/>
  <c r="G119" i="43"/>
  <c r="G131" i="43"/>
  <c r="G247" i="34"/>
  <c r="H73" i="45"/>
  <c r="H118" i="45"/>
  <c r="H116" i="45"/>
  <c r="F159" i="43"/>
  <c r="F164" i="43"/>
  <c r="F176" i="43"/>
  <c r="E178" i="43"/>
  <c r="F178" i="43"/>
  <c r="H74" i="43"/>
  <c r="H86" i="43"/>
  <c r="F255" i="34"/>
  <c r="F86" i="34"/>
  <c r="G73" i="43"/>
  <c r="G192" i="43"/>
  <c r="F204" i="43"/>
  <c r="G86" i="34"/>
  <c r="F131" i="34"/>
  <c r="H42" i="45"/>
  <c r="H133" i="45"/>
  <c r="H131" i="45"/>
  <c r="G44" i="43"/>
  <c r="G42" i="43"/>
  <c r="H88" i="43"/>
  <c r="H90" i="43"/>
  <c r="E88" i="43"/>
  <c r="F88" i="43"/>
  <c r="F90" i="43"/>
  <c r="H161" i="34"/>
  <c r="H163" i="34"/>
  <c r="H164" i="34"/>
  <c r="G161" i="34"/>
  <c r="G163" i="34"/>
  <c r="G159" i="34"/>
  <c r="G192" i="34"/>
  <c r="H164" i="43"/>
  <c r="H176" i="43"/>
  <c r="H251" i="34"/>
  <c r="H42" i="44"/>
  <c r="H44" i="44"/>
  <c r="G119" i="34"/>
  <c r="G131" i="34"/>
  <c r="H40" i="34"/>
  <c r="H88" i="34"/>
  <c r="H90" i="34"/>
  <c r="F159" i="44"/>
  <c r="F119" i="44"/>
  <c r="F131" i="44"/>
  <c r="H119" i="44"/>
  <c r="H159" i="44"/>
  <c r="F86" i="44"/>
  <c r="F204" i="34"/>
  <c r="F206" i="34"/>
  <c r="F119" i="45"/>
  <c r="F40" i="45"/>
  <c r="H88" i="45"/>
  <c r="H90" i="45"/>
  <c r="G44" i="46"/>
  <c r="G90" i="46"/>
  <c r="G86" i="45"/>
  <c r="G119" i="45"/>
  <c r="G86" i="44"/>
  <c r="G164" i="44"/>
  <c r="H208" i="43"/>
  <c r="H197" i="34"/>
  <c r="H206" i="34"/>
  <c r="H208" i="34"/>
  <c r="H242" i="34"/>
  <c r="F180" i="43"/>
  <c r="G208" i="43"/>
  <c r="H206" i="43"/>
  <c r="H133" i="43"/>
  <c r="H135" i="43"/>
  <c r="F237" i="34"/>
  <c r="G133" i="44"/>
  <c r="G135" i="44"/>
  <c r="F249" i="34"/>
  <c r="F209" i="43"/>
  <c r="F40" i="43"/>
  <c r="E178" i="34"/>
  <c r="F178" i="34"/>
  <c r="F180" i="34"/>
  <c r="G204" i="43"/>
  <c r="G74" i="43"/>
  <c r="G133" i="43"/>
  <c r="G135" i="43"/>
  <c r="H42" i="43"/>
  <c r="H44" i="43"/>
  <c r="E88" i="45"/>
  <c r="F88" i="45"/>
  <c r="F90" i="45"/>
  <c r="H201" i="34"/>
  <c r="H175" i="34"/>
  <c r="G206" i="43"/>
  <c r="I44" i="43"/>
  <c r="I225" i="43"/>
  <c r="I221" i="43"/>
  <c r="E88" i="34"/>
  <c r="F88" i="34"/>
  <c r="F90" i="34"/>
  <c r="I44" i="46"/>
  <c r="I90" i="46"/>
  <c r="I86" i="46"/>
  <c r="H119" i="34"/>
  <c r="H131" i="34"/>
  <c r="F44" i="46"/>
  <c r="F90" i="46"/>
  <c r="I266" i="34"/>
  <c r="I44" i="34"/>
  <c r="I270" i="34"/>
  <c r="G164" i="43"/>
  <c r="G176" i="43"/>
  <c r="G44" i="45"/>
  <c r="G237" i="34"/>
  <c r="I131" i="45"/>
  <c r="I44" i="45"/>
  <c r="I135" i="45"/>
  <c r="H204" i="34"/>
  <c r="H209" i="34"/>
  <c r="H119" i="45"/>
  <c r="H176" i="34"/>
  <c r="H178" i="34"/>
  <c r="H180" i="34"/>
  <c r="F208" i="34"/>
  <c r="F253" i="34"/>
  <c r="F251" i="34"/>
  <c r="G86" i="43"/>
  <c r="G209" i="43"/>
  <c r="G88" i="45"/>
  <c r="G133" i="45"/>
  <c r="G131" i="45"/>
  <c r="H178" i="43"/>
  <c r="H180" i="43"/>
  <c r="H225" i="43"/>
  <c r="E88" i="44"/>
  <c r="F88" i="44"/>
  <c r="F176" i="44"/>
  <c r="H42" i="34"/>
  <c r="H44" i="34"/>
  <c r="G206" i="34"/>
  <c r="G208" i="34"/>
  <c r="G253" i="34"/>
  <c r="G204" i="34"/>
  <c r="E133" i="34"/>
  <c r="F133" i="34"/>
  <c r="F135" i="34"/>
  <c r="H209" i="43"/>
  <c r="F164" i="44"/>
  <c r="H254" i="34"/>
  <c r="G164" i="34"/>
  <c r="G176" i="34"/>
  <c r="H253" i="34"/>
  <c r="G178" i="43"/>
  <c r="G180" i="43"/>
  <c r="H133" i="34"/>
  <c r="H135" i="34"/>
  <c r="G88" i="34"/>
  <c r="G90" i="34"/>
  <c r="H221" i="43"/>
  <c r="F131" i="45"/>
  <c r="E42" i="45"/>
  <c r="F42" i="45"/>
  <c r="F133" i="45"/>
  <c r="H131" i="44"/>
  <c r="H164" i="44"/>
  <c r="H220" i="34"/>
  <c r="H265" i="34"/>
  <c r="H246" i="34"/>
  <c r="E133" i="44"/>
  <c r="F133" i="44"/>
  <c r="F135" i="44"/>
  <c r="H44" i="45"/>
  <c r="H135" i="45"/>
  <c r="H249" i="34"/>
  <c r="F209" i="34"/>
  <c r="F221" i="43"/>
  <c r="E42" i="43"/>
  <c r="F42" i="43"/>
  <c r="F223" i="43"/>
  <c r="G133" i="34"/>
  <c r="G135" i="34"/>
  <c r="G251" i="34"/>
  <c r="G88" i="44"/>
  <c r="G178" i="44"/>
  <c r="G176" i="44"/>
  <c r="F44" i="43"/>
  <c r="F225" i="43"/>
  <c r="H223" i="43"/>
  <c r="F178" i="44"/>
  <c r="F44" i="45"/>
  <c r="F135" i="45"/>
  <c r="G88" i="43"/>
  <c r="G223" i="43"/>
  <c r="G90" i="43"/>
  <c r="G225" i="43"/>
  <c r="G221" i="43"/>
  <c r="G209" i="34"/>
  <c r="G249" i="34"/>
  <c r="H221" i="34"/>
  <c r="F221" i="34"/>
  <c r="F254" i="34"/>
  <c r="F90" i="44"/>
  <c r="F180" i="44"/>
  <c r="G178" i="34"/>
  <c r="G180" i="34"/>
  <c r="H133" i="44"/>
  <c r="H178" i="44"/>
  <c r="H176" i="44"/>
  <c r="G90" i="44"/>
  <c r="G180" i="44"/>
  <c r="G90" i="45"/>
  <c r="G135" i="45"/>
  <c r="E223" i="34"/>
  <c r="F223" i="34"/>
  <c r="F268" i="34"/>
  <c r="F266" i="34"/>
  <c r="H135" i="44"/>
  <c r="H180" i="44"/>
  <c r="H223" i="34"/>
  <c r="H268" i="34"/>
  <c r="H266" i="34"/>
  <c r="G221" i="34"/>
  <c r="G254" i="34"/>
  <c r="H225" i="34"/>
  <c r="H270" i="34"/>
  <c r="F225" i="34"/>
  <c r="F270" i="34"/>
  <c r="G223" i="34"/>
  <c r="G268" i="34"/>
  <c r="G225" i="34"/>
  <c r="G270" i="34"/>
  <c r="G266" i="34"/>
</calcChain>
</file>

<file path=xl/comments1.xml><?xml version="1.0" encoding="utf-8"?>
<comments xmlns="http://schemas.openxmlformats.org/spreadsheetml/2006/main">
  <authors>
    <author>rtrahan</author>
    <author xml:space="preserve"> rtrahan</author>
    <author>Office of Computing Services</author>
  </authors>
  <commentList>
    <comment ref="L17" authorId="0" shapeId="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text>
        <r>
          <rPr>
            <sz val="9"/>
            <color indexed="81"/>
            <rFont val="Tahoma"/>
            <family val="2"/>
          </rPr>
          <t>Cost Sharing graduate students requires approval from ORED.</t>
        </r>
      </text>
    </comment>
    <comment ref="F22" authorId="1" shapeId="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text>
        <r>
          <rPr>
            <sz val="8"/>
            <color indexed="81"/>
            <rFont val="Tahoma"/>
            <family val="2"/>
          </rPr>
          <t>Insert all Subcontract funds in Column M.</t>
        </r>
      </text>
    </comment>
    <comment ref="F3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text>
        <r>
          <rPr>
            <sz val="9"/>
            <color indexed="81"/>
            <rFont val="Tahoma"/>
            <family val="2"/>
          </rPr>
          <t xml:space="preserve">Do not budget tuition remission when it is prohibited by the sponsor's published guidelines.
</t>
        </r>
      </text>
    </comment>
    <comment ref="G39" authorId="1" shapeId="0">
      <text>
        <r>
          <rPr>
            <sz val="9"/>
            <color indexed="81"/>
            <rFont val="Tahoma"/>
            <family val="2"/>
          </rPr>
          <t xml:space="preserve">Cost Sharing graduate students requires approval from ORED.
</t>
        </r>
      </text>
    </comment>
  </commentList>
</comments>
</file>

<file path=xl/comments2.xml><?xml version="1.0" encoding="utf-8"?>
<comments xmlns="http://schemas.openxmlformats.org/spreadsheetml/2006/main">
  <authors>
    <author>rtrahan</author>
    <author xml:space="preserve"> rtrahan</author>
    <author>Office of Computing Services</author>
  </authors>
  <commentList>
    <comment ref="L17" authorId="0" shapeId="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text>
        <r>
          <rPr>
            <sz val="9"/>
            <color indexed="81"/>
            <rFont val="Tahoma"/>
            <family val="2"/>
          </rPr>
          <t>Cost Sharing graduate students requires approval from ORED.</t>
        </r>
      </text>
    </comment>
    <comment ref="F22" authorId="1" shapeId="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text>
        <r>
          <rPr>
            <sz val="8"/>
            <color indexed="81"/>
            <rFont val="Tahoma"/>
            <family val="2"/>
          </rPr>
          <t>Insert all Subcontract funds in Column M.</t>
        </r>
      </text>
    </comment>
    <comment ref="F3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text>
        <r>
          <rPr>
            <sz val="9"/>
            <color indexed="81"/>
            <rFont val="Tahoma"/>
            <family val="2"/>
          </rPr>
          <t xml:space="preserve">Do not budget tuition remission when it is prohibited by the sponsor's published guidelines.
</t>
        </r>
      </text>
    </comment>
    <comment ref="G39" authorId="1" shapeId="0">
      <text>
        <r>
          <rPr>
            <sz val="9"/>
            <color indexed="81"/>
            <rFont val="Tahoma"/>
            <family val="2"/>
          </rPr>
          <t xml:space="preserve">Cost Sharing graduate students requires approval from ORED.
</t>
        </r>
      </text>
    </comment>
    <comment ref="G66" authorId="1" shapeId="0">
      <text>
        <r>
          <rPr>
            <sz val="9"/>
            <color indexed="81"/>
            <rFont val="Tahoma"/>
            <family val="2"/>
          </rPr>
          <t>Cost Sharing graduate students requires approval from ORED.</t>
        </r>
        <r>
          <rPr>
            <sz val="9"/>
            <color indexed="81"/>
            <rFont val="Tahoma"/>
            <family val="2"/>
          </rPr>
          <t xml:space="preserve">
</t>
        </r>
      </text>
    </comment>
    <comment ref="F79" authorId="2" shapeId="0">
      <text>
        <r>
          <rPr>
            <b/>
            <sz val="8"/>
            <color indexed="81"/>
            <rFont val="Tahoma"/>
            <family val="2"/>
          </rPr>
          <t>Insert all Subcontract funds in Column M.</t>
        </r>
      </text>
    </comment>
    <comment ref="F84" authorId="0" shapeId="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F85" authorId="1" shapeId="0">
      <text>
        <r>
          <rPr>
            <sz val="9"/>
            <color indexed="81"/>
            <rFont val="Tahoma"/>
            <family val="2"/>
          </rPr>
          <t xml:space="preserve">Do not budget tuition remission when it is prohibited by the sponsor's published guidelines.
</t>
        </r>
      </text>
    </comment>
    <comment ref="G85" authorId="1" shapeId="0">
      <text>
        <r>
          <rPr>
            <sz val="9"/>
            <color indexed="81"/>
            <rFont val="Tahoma"/>
            <family val="2"/>
          </rPr>
          <t xml:space="preserve">Cost Sharing graduate students requires approval from ORED.
</t>
        </r>
      </text>
    </comment>
  </commentList>
</comments>
</file>

<file path=xl/comments3.xml><?xml version="1.0" encoding="utf-8"?>
<comments xmlns="http://schemas.openxmlformats.org/spreadsheetml/2006/main">
  <authors>
    <author>rtrahan</author>
    <author xml:space="preserve"> rtrahan</author>
    <author>Office of Computing Services</author>
  </authors>
  <commentList>
    <comment ref="L17" authorId="0" shapeId="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text>
        <r>
          <rPr>
            <sz val="9"/>
            <color indexed="81"/>
            <rFont val="Tahoma"/>
            <family val="2"/>
          </rPr>
          <t>Cost Sharing graduate students requires approval from ORED.</t>
        </r>
      </text>
    </comment>
    <comment ref="F22" authorId="1" shapeId="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text>
        <r>
          <rPr>
            <sz val="8"/>
            <color indexed="81"/>
            <rFont val="Tahoma"/>
            <family val="2"/>
          </rPr>
          <t>Insert all Subcontract funds in Column M.</t>
        </r>
      </text>
    </comment>
    <comment ref="F3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text>
        <r>
          <rPr>
            <sz val="9"/>
            <color indexed="81"/>
            <rFont val="Tahoma"/>
            <family val="2"/>
          </rPr>
          <t xml:space="preserve">Do not budget tuition remission when it is prohibited by the sponsor's published guidelines.
</t>
        </r>
      </text>
    </comment>
    <comment ref="G39" authorId="1" shapeId="0">
      <text>
        <r>
          <rPr>
            <sz val="9"/>
            <color indexed="81"/>
            <rFont val="Tahoma"/>
            <family val="2"/>
          </rPr>
          <t xml:space="preserve">Cost Sharing graduate students requires approval from ORED.
</t>
        </r>
      </text>
    </comment>
    <comment ref="G66" authorId="1" shapeId="0">
      <text>
        <r>
          <rPr>
            <sz val="9"/>
            <color indexed="81"/>
            <rFont val="Tahoma"/>
            <family val="2"/>
          </rPr>
          <t>Cost Sharing graduate students requires approval from ORED.</t>
        </r>
        <r>
          <rPr>
            <sz val="9"/>
            <color indexed="81"/>
            <rFont val="Tahoma"/>
            <family val="2"/>
          </rPr>
          <t xml:space="preserve">
</t>
        </r>
      </text>
    </comment>
    <comment ref="F79" authorId="2" shapeId="0">
      <text>
        <r>
          <rPr>
            <b/>
            <sz val="8"/>
            <color indexed="81"/>
            <rFont val="Tahoma"/>
            <family val="2"/>
          </rPr>
          <t>Insert all Subcontract funds in Column M.</t>
        </r>
      </text>
    </comment>
    <comment ref="F84" authorId="0" shapeId="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F85" authorId="1" shapeId="0">
      <text>
        <r>
          <rPr>
            <sz val="9"/>
            <color indexed="81"/>
            <rFont val="Tahoma"/>
            <family val="2"/>
          </rPr>
          <t xml:space="preserve">Do not budget tuition remission when it is prohibited by the sponsor's published guidelines.
</t>
        </r>
      </text>
    </comment>
    <comment ref="G85" authorId="1" shapeId="0">
      <text>
        <r>
          <rPr>
            <sz val="9"/>
            <color indexed="81"/>
            <rFont val="Tahoma"/>
            <family val="2"/>
          </rPr>
          <t xml:space="preserve">Cost Sharing graduate students requires approval from ORED.
</t>
        </r>
      </text>
    </comment>
    <comment ref="G111" authorId="1" shapeId="0">
      <text>
        <r>
          <rPr>
            <sz val="9"/>
            <color indexed="81"/>
            <rFont val="Tahoma"/>
            <family val="2"/>
          </rPr>
          <t xml:space="preserve">Cost Sharing graduate students requires approval from ORED.
</t>
        </r>
      </text>
    </comment>
    <comment ref="F124" authorId="2" shapeId="0">
      <text>
        <r>
          <rPr>
            <b/>
            <sz val="8"/>
            <color indexed="81"/>
            <rFont val="Tahoma"/>
            <family val="2"/>
          </rPr>
          <t>Insert all Subcontract funds in Column M.</t>
        </r>
      </text>
    </comment>
    <comment ref="F129"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30" authorId="1" shapeId="0">
      <text>
        <r>
          <rPr>
            <sz val="9"/>
            <color indexed="81"/>
            <rFont val="Tahoma"/>
            <family val="2"/>
          </rPr>
          <t xml:space="preserve">Do not budget tuition remission when it is prohibited by the sponsor's published guidelines.
</t>
        </r>
      </text>
    </comment>
    <comment ref="G130" authorId="1" shapeId="0">
      <text>
        <r>
          <rPr>
            <sz val="9"/>
            <color indexed="81"/>
            <rFont val="Tahoma"/>
            <family val="2"/>
          </rPr>
          <t xml:space="preserve">Cost Sharing graduate students requires approval from ORED.
</t>
        </r>
      </text>
    </comment>
  </commentList>
</comments>
</file>

<file path=xl/comments4.xml><?xml version="1.0" encoding="utf-8"?>
<comments xmlns="http://schemas.openxmlformats.org/spreadsheetml/2006/main">
  <authors>
    <author>rtrahan</author>
    <author xml:space="preserve"> rtrahan</author>
    <author>Office of Computing Services</author>
  </authors>
  <commentList>
    <comment ref="L17" authorId="0" shapeId="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text>
        <r>
          <rPr>
            <sz val="9"/>
            <color indexed="81"/>
            <rFont val="Tahoma"/>
            <family val="2"/>
          </rPr>
          <t>Cost Sharing graduate students requires approval from ORED.</t>
        </r>
      </text>
    </comment>
    <comment ref="F22" authorId="1" shapeId="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text>
        <r>
          <rPr>
            <sz val="8"/>
            <color indexed="81"/>
            <rFont val="Tahoma"/>
            <family val="2"/>
          </rPr>
          <t>Insert all Subcontract funds in Column M.</t>
        </r>
      </text>
    </comment>
    <comment ref="F3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text>
        <r>
          <rPr>
            <sz val="9"/>
            <color indexed="81"/>
            <rFont val="Tahoma"/>
            <family val="2"/>
          </rPr>
          <t xml:space="preserve">Do not budget tuition remission when it is prohibited by the sponsor's published guidelines.
</t>
        </r>
      </text>
    </comment>
    <comment ref="G39" authorId="1" shapeId="0">
      <text>
        <r>
          <rPr>
            <sz val="9"/>
            <color indexed="81"/>
            <rFont val="Tahoma"/>
            <family val="2"/>
          </rPr>
          <t xml:space="preserve">Cost Sharing graduate students requires approval from ORED.
</t>
        </r>
      </text>
    </comment>
    <comment ref="G66" authorId="1" shapeId="0">
      <text>
        <r>
          <rPr>
            <sz val="9"/>
            <color indexed="81"/>
            <rFont val="Tahoma"/>
            <family val="2"/>
          </rPr>
          <t>Cost Sharing graduate students requires approval from ORED.</t>
        </r>
        <r>
          <rPr>
            <sz val="9"/>
            <color indexed="81"/>
            <rFont val="Tahoma"/>
            <family val="2"/>
          </rPr>
          <t xml:space="preserve">
</t>
        </r>
      </text>
    </comment>
    <comment ref="F79" authorId="2" shapeId="0">
      <text>
        <r>
          <rPr>
            <b/>
            <sz val="8"/>
            <color indexed="81"/>
            <rFont val="Tahoma"/>
            <family val="2"/>
          </rPr>
          <t>Insert all Subcontract funds in Column M.</t>
        </r>
      </text>
    </comment>
    <comment ref="F84" authorId="0" shapeId="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F85" authorId="1" shapeId="0">
      <text>
        <r>
          <rPr>
            <sz val="9"/>
            <color indexed="81"/>
            <rFont val="Tahoma"/>
            <family val="2"/>
          </rPr>
          <t xml:space="preserve">Do not budget tuition remission when it is prohibited by the sponsor's published guidelines.
</t>
        </r>
      </text>
    </comment>
    <comment ref="G85" authorId="1" shapeId="0">
      <text>
        <r>
          <rPr>
            <sz val="9"/>
            <color indexed="81"/>
            <rFont val="Tahoma"/>
            <family val="2"/>
          </rPr>
          <t xml:space="preserve">Cost Sharing graduate students requires approval from ORED.
</t>
        </r>
      </text>
    </comment>
    <comment ref="G111" authorId="1" shapeId="0">
      <text>
        <r>
          <rPr>
            <sz val="9"/>
            <color indexed="81"/>
            <rFont val="Tahoma"/>
            <family val="2"/>
          </rPr>
          <t xml:space="preserve">Cost Sharing graduate students requires approval from ORED.
</t>
        </r>
      </text>
    </comment>
    <comment ref="F124" authorId="2" shapeId="0">
      <text>
        <r>
          <rPr>
            <b/>
            <sz val="8"/>
            <color indexed="81"/>
            <rFont val="Tahoma"/>
            <family val="2"/>
          </rPr>
          <t>Insert all Subcontract funds in Column M.</t>
        </r>
      </text>
    </comment>
    <comment ref="F129"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30" authorId="1" shapeId="0">
      <text>
        <r>
          <rPr>
            <sz val="9"/>
            <color indexed="81"/>
            <rFont val="Tahoma"/>
            <family val="2"/>
          </rPr>
          <t xml:space="preserve">Do not budget tuition remission when it is prohibited by the sponsor's published guidelines.
</t>
        </r>
      </text>
    </comment>
    <comment ref="G130" authorId="1" shapeId="0">
      <text>
        <r>
          <rPr>
            <sz val="9"/>
            <color indexed="81"/>
            <rFont val="Tahoma"/>
            <family val="2"/>
          </rPr>
          <t xml:space="preserve">Cost Sharing graduate students requires approval from ORED.
</t>
        </r>
      </text>
    </comment>
    <comment ref="G156" authorId="1" shapeId="0">
      <text>
        <r>
          <rPr>
            <sz val="9"/>
            <color indexed="81"/>
            <rFont val="Tahoma"/>
            <family val="2"/>
          </rPr>
          <t xml:space="preserve">Cost Sharing graduate students requires approval from ORED.
</t>
        </r>
      </text>
    </comment>
    <comment ref="F169" authorId="2" shapeId="0">
      <text>
        <r>
          <rPr>
            <b/>
            <sz val="8"/>
            <color indexed="81"/>
            <rFont val="Tahoma"/>
            <family val="2"/>
          </rPr>
          <t>Insert all Subcontract funds in Column M.</t>
        </r>
      </text>
    </comment>
    <comment ref="F174"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75" authorId="1" shapeId="0">
      <text>
        <r>
          <rPr>
            <sz val="9"/>
            <color indexed="81"/>
            <rFont val="Tahoma"/>
            <family val="2"/>
          </rPr>
          <t xml:space="preserve">Do not budget tuition remission when it is prohibited by the sponsor's published guidelines.
</t>
        </r>
      </text>
    </comment>
    <comment ref="G175" authorId="1" shapeId="0">
      <text>
        <r>
          <rPr>
            <sz val="9"/>
            <color indexed="81"/>
            <rFont val="Tahoma"/>
            <family val="2"/>
          </rPr>
          <t xml:space="preserve">Cost Sharing graduate students requires approval from ORED.
</t>
        </r>
      </text>
    </comment>
  </commentList>
</comments>
</file>

<file path=xl/comments5.xml><?xml version="1.0" encoding="utf-8"?>
<comments xmlns="http://schemas.openxmlformats.org/spreadsheetml/2006/main">
  <authors>
    <author>rtrahan</author>
    <author xml:space="preserve"> rtrahan</author>
    <author>Office of Computing Services</author>
  </authors>
  <commentList>
    <comment ref="L17" authorId="0" shapeId="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text>
        <r>
          <rPr>
            <sz val="9"/>
            <color indexed="81"/>
            <rFont val="Tahoma"/>
            <family val="2"/>
          </rPr>
          <t>Cost Sharing graduate students requires approval from ORED.</t>
        </r>
      </text>
    </comment>
    <comment ref="F22" authorId="1" shapeId="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text>
        <r>
          <rPr>
            <sz val="8"/>
            <color indexed="81"/>
            <rFont val="Tahoma"/>
            <family val="2"/>
          </rPr>
          <t>Insert all Subcontract funds in Column M.</t>
        </r>
      </text>
    </comment>
    <comment ref="F38"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text>
        <r>
          <rPr>
            <sz val="9"/>
            <color indexed="81"/>
            <rFont val="Tahoma"/>
            <family val="2"/>
          </rPr>
          <t xml:space="preserve">Do not budget tuition remission when it is prohibited by the sponsor's published guidelines.
</t>
        </r>
      </text>
    </comment>
    <comment ref="G39" authorId="1" shapeId="0">
      <text>
        <r>
          <rPr>
            <sz val="9"/>
            <color indexed="81"/>
            <rFont val="Tahoma"/>
            <family val="2"/>
          </rPr>
          <t xml:space="preserve">Cost Sharing graduate students requires approval from ORED.
</t>
        </r>
      </text>
    </comment>
    <comment ref="G66" authorId="1" shapeId="0">
      <text>
        <r>
          <rPr>
            <sz val="9"/>
            <color indexed="81"/>
            <rFont val="Tahoma"/>
            <family val="2"/>
          </rPr>
          <t>Cost Sharing graduate students requires approval from ORED.</t>
        </r>
        <r>
          <rPr>
            <sz val="9"/>
            <color indexed="81"/>
            <rFont val="Tahoma"/>
            <family val="2"/>
          </rPr>
          <t xml:space="preserve">
</t>
        </r>
      </text>
    </comment>
    <comment ref="F79" authorId="2" shapeId="0">
      <text>
        <r>
          <rPr>
            <b/>
            <sz val="8"/>
            <color indexed="81"/>
            <rFont val="Tahoma"/>
            <family val="2"/>
          </rPr>
          <t>Insert all Subcontract funds in Column M.</t>
        </r>
      </text>
    </comment>
    <comment ref="F84" authorId="0" shapeId="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F85" authorId="1" shapeId="0">
      <text>
        <r>
          <rPr>
            <sz val="9"/>
            <color indexed="81"/>
            <rFont val="Tahoma"/>
            <family val="2"/>
          </rPr>
          <t xml:space="preserve">Do not budget tuition remission when it is prohibited by the sponsor's published guidelines.
</t>
        </r>
      </text>
    </comment>
    <comment ref="G85" authorId="1" shapeId="0">
      <text>
        <r>
          <rPr>
            <sz val="9"/>
            <color indexed="81"/>
            <rFont val="Tahoma"/>
            <family val="2"/>
          </rPr>
          <t xml:space="preserve">Cost Sharing graduate students requires approval from ORED.
</t>
        </r>
      </text>
    </comment>
    <comment ref="G111" authorId="1" shapeId="0">
      <text>
        <r>
          <rPr>
            <sz val="9"/>
            <color indexed="81"/>
            <rFont val="Tahoma"/>
            <family val="2"/>
          </rPr>
          <t xml:space="preserve">Cost Sharing graduate students requires approval from ORED.
</t>
        </r>
      </text>
    </comment>
    <comment ref="F124" authorId="2" shapeId="0">
      <text>
        <r>
          <rPr>
            <b/>
            <sz val="8"/>
            <color indexed="81"/>
            <rFont val="Tahoma"/>
            <family val="2"/>
          </rPr>
          <t>Insert all Subcontract funds in Column M.</t>
        </r>
      </text>
    </comment>
    <comment ref="F129"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30" authorId="1" shapeId="0">
      <text>
        <r>
          <rPr>
            <sz val="9"/>
            <color indexed="81"/>
            <rFont val="Tahoma"/>
            <family val="2"/>
          </rPr>
          <t xml:space="preserve">Do not budget tuition remission when it is prohibited by the sponsor's published guidelines.
</t>
        </r>
      </text>
    </comment>
    <comment ref="G130" authorId="1" shapeId="0">
      <text>
        <r>
          <rPr>
            <sz val="9"/>
            <color indexed="81"/>
            <rFont val="Tahoma"/>
            <family val="2"/>
          </rPr>
          <t xml:space="preserve">Cost Sharing graduate students requires approval from ORED.
</t>
        </r>
      </text>
    </comment>
    <comment ref="G156" authorId="1" shapeId="0">
      <text>
        <r>
          <rPr>
            <sz val="9"/>
            <color indexed="81"/>
            <rFont val="Tahoma"/>
            <family val="2"/>
          </rPr>
          <t xml:space="preserve">Cost Sharing graduate students requires approval from ORED.
</t>
        </r>
      </text>
    </comment>
    <comment ref="F169" authorId="2" shapeId="0">
      <text>
        <r>
          <rPr>
            <b/>
            <sz val="8"/>
            <color indexed="81"/>
            <rFont val="Tahoma"/>
            <family val="2"/>
          </rPr>
          <t>Insert all Subcontract funds in Column M.</t>
        </r>
      </text>
    </comment>
    <comment ref="F174" authorId="0" shapeId="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75" authorId="1" shapeId="0">
      <text>
        <r>
          <rPr>
            <sz val="9"/>
            <color indexed="81"/>
            <rFont val="Tahoma"/>
            <family val="2"/>
          </rPr>
          <t xml:space="preserve">Do not budget tuition remission when it is prohibited by the sponsor's published guidelines.
</t>
        </r>
      </text>
    </comment>
    <comment ref="G175" authorId="1" shapeId="0">
      <text>
        <r>
          <rPr>
            <sz val="9"/>
            <color indexed="81"/>
            <rFont val="Tahoma"/>
            <family val="2"/>
          </rPr>
          <t xml:space="preserve">Cost Sharing graduate students requires approval from ORED.
</t>
        </r>
      </text>
    </comment>
    <comment ref="G201" authorId="1" shapeId="0">
      <text>
        <r>
          <rPr>
            <sz val="9"/>
            <color indexed="81"/>
            <rFont val="Tahoma"/>
            <family val="2"/>
          </rPr>
          <t xml:space="preserve">Cost Sharing graduate students requires approval from ORED.
</t>
        </r>
      </text>
    </comment>
    <comment ref="F214" authorId="2" shapeId="0">
      <text>
        <r>
          <rPr>
            <b/>
            <sz val="8"/>
            <color indexed="81"/>
            <rFont val="Tahoma"/>
            <family val="2"/>
          </rPr>
          <t>Insert all Subcontract funds in Column M.</t>
        </r>
      </text>
    </comment>
    <comment ref="F219" authorId="0" shapeId="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text>
    </comment>
    <comment ref="F220" authorId="1" shapeId="0">
      <text>
        <r>
          <rPr>
            <sz val="9"/>
            <color indexed="81"/>
            <rFont val="Tahoma"/>
            <family val="2"/>
          </rPr>
          <t xml:space="preserve">Do not budget tuition remission when it is prohibited by the sponsor's published guidelines.
</t>
        </r>
      </text>
    </comment>
    <comment ref="G220" authorId="1" shapeId="0">
      <text>
        <r>
          <rPr>
            <sz val="9"/>
            <color indexed="81"/>
            <rFont val="Tahoma"/>
            <family val="2"/>
          </rPr>
          <t xml:space="preserve">Cost Sharing graduate students requires approval from ORED.
</t>
        </r>
      </text>
    </comment>
  </commentList>
</comments>
</file>

<file path=xl/sharedStrings.xml><?xml version="1.0" encoding="utf-8"?>
<sst xmlns="http://schemas.openxmlformats.org/spreadsheetml/2006/main" count="1631" uniqueCount="121">
  <si>
    <t>A.</t>
  </si>
  <si>
    <t>1.</t>
  </si>
  <si>
    <t>2.</t>
  </si>
  <si>
    <t>3.</t>
  </si>
  <si>
    <t>4.</t>
  </si>
  <si>
    <t>C.</t>
  </si>
  <si>
    <t>D.</t>
  </si>
  <si>
    <t>E.</t>
  </si>
  <si>
    <t>F.</t>
  </si>
  <si>
    <t>G.</t>
  </si>
  <si>
    <t>H.</t>
  </si>
  <si>
    <t>I.</t>
  </si>
  <si>
    <t>J.</t>
  </si>
  <si>
    <t>K.</t>
  </si>
  <si>
    <t>L.</t>
  </si>
  <si>
    <t>M.</t>
  </si>
  <si>
    <t>Louisiana State University and Agricultural and Mechanical College</t>
  </si>
  <si>
    <t>Year One</t>
  </si>
  <si>
    <t>Equipment</t>
  </si>
  <si>
    <t>Supplies</t>
  </si>
  <si>
    <t>Proposal Budget</t>
  </si>
  <si>
    <t>Principal Investigator(s):</t>
  </si>
  <si>
    <t>Project Title:</t>
  </si>
  <si>
    <t>Requested Funds</t>
  </si>
  <si>
    <t>5.</t>
  </si>
  <si>
    <t>6.</t>
  </si>
  <si>
    <t>Graduate Assistants</t>
  </si>
  <si>
    <t>Student Workers</t>
  </si>
  <si>
    <t>Travel</t>
  </si>
  <si>
    <t>Total Direct Costs</t>
  </si>
  <si>
    <t>Postdoctoral Associates</t>
  </si>
  <si>
    <t>Other Professionals</t>
  </si>
  <si>
    <t>Total Project Costs</t>
  </si>
  <si>
    <t>B.</t>
  </si>
  <si>
    <t>Operating Services</t>
  </si>
  <si>
    <t>Professional Services</t>
  </si>
  <si>
    <t>Other Charges</t>
  </si>
  <si>
    <t>Subtotal Salaries and Wages</t>
  </si>
  <si>
    <t>Total Salaries, Wages and Fringe</t>
  </si>
  <si>
    <t>1. Subcontracts</t>
  </si>
  <si>
    <t>2. Consultants</t>
  </si>
  <si>
    <t>Facilities &amp; Administrative Costs</t>
  </si>
  <si>
    <t>@</t>
  </si>
  <si>
    <t>*Base for request =</t>
  </si>
  <si>
    <t>Year Two</t>
  </si>
  <si>
    <t>Year Three</t>
  </si>
  <si>
    <t>Year Four</t>
  </si>
  <si>
    <t>Year Five</t>
  </si>
  <si>
    <r>
      <t xml:space="preserve">Other Investigators </t>
    </r>
    <r>
      <rPr>
        <sz val="8"/>
        <rFont val="Arial Narrow"/>
        <family val="2"/>
      </rPr>
      <t>(list on justification)</t>
    </r>
  </si>
  <si>
    <t>Composite</t>
  </si>
  <si>
    <t>Subcontract 1:</t>
  </si>
  <si>
    <t>Subcontract 2:</t>
  </si>
  <si>
    <t>Subcontract 3:</t>
  </si>
  <si>
    <t>Subcontract 4:</t>
  </si>
  <si>
    <t>YEAR ONE</t>
  </si>
  <si>
    <t>Insert Subcontract</t>
  </si>
  <si>
    <t>Information:</t>
  </si>
  <si>
    <t>YEAR TWO</t>
  </si>
  <si>
    <t>YEAR THREE</t>
  </si>
  <si>
    <t>YEAR FOUR</t>
  </si>
  <si>
    <t>YEAR FIVE</t>
  </si>
  <si>
    <t>MTDC Base</t>
  </si>
  <si>
    <t>Amount</t>
  </si>
  <si>
    <t>(automatic)</t>
  </si>
  <si>
    <t>Inflationary rate in Personnel</t>
  </si>
  <si>
    <t>Inflationary rate (Non-Personnel</t>
  </si>
  <si>
    <t>excluding equipment and subcontracts)</t>
  </si>
  <si>
    <t>Select type of project for F&amp;A rate</t>
  </si>
  <si>
    <t>Research Non-State On-Campus</t>
  </si>
  <si>
    <t>Research State On-Campus</t>
  </si>
  <si>
    <t>Public Service Non-State On-Campus</t>
  </si>
  <si>
    <t>Public Service State On-Campus</t>
  </si>
  <si>
    <t>Instruction Non-State On-Campus</t>
  </si>
  <si>
    <t>Instruction State On-Campus</t>
  </si>
  <si>
    <t>Off-Campus Non-State</t>
  </si>
  <si>
    <t>Off-Campus State</t>
  </si>
  <si>
    <t>Year 2 Projected Start Date</t>
  </si>
  <si>
    <t>Year 3 Projected Start Date</t>
  </si>
  <si>
    <t>Year 4 Projected Start Date</t>
  </si>
  <si>
    <t>Year 5 Projected Start Date</t>
  </si>
  <si>
    <t>Other (enter rate below)</t>
  </si>
  <si>
    <t>(Insert project title here.  Sheet will auto-fill on subsequent years/composite)</t>
  </si>
  <si>
    <t>(Insert investigator(s) here.  Sheet will auto-fill on subsequent years/composite)</t>
  </si>
  <si>
    <t>Senior Personnel Salaries and Wages</t>
  </si>
  <si>
    <t>Other Personnel Salaries and Wages</t>
  </si>
  <si>
    <t>N.</t>
  </si>
  <si>
    <t>3. Other Services</t>
  </si>
  <si>
    <t xml:space="preserve">Fringe Benefits  </t>
  </si>
  <si>
    <t>Subtotal Fringe Benefits</t>
  </si>
  <si>
    <t>O.</t>
  </si>
  <si>
    <t>P.</t>
  </si>
  <si>
    <t>Contingent Employees/Transients</t>
  </si>
  <si>
    <t>Enter Sponsor limited F&amp;A rate (select Other from type of project)</t>
  </si>
  <si>
    <t>Regular Employees                        @</t>
  </si>
  <si>
    <t>Contingent Employee/Transients    @</t>
  </si>
  <si>
    <t xml:space="preserve">Contingent Employee/Transients    </t>
  </si>
  <si>
    <t xml:space="preserve">Regular Employees                      </t>
  </si>
  <si>
    <t xml:space="preserve">Tuition Remission* </t>
  </si>
  <si>
    <t>LSU Cost Share</t>
  </si>
  <si>
    <t>External Cost Share</t>
  </si>
  <si>
    <t>Unrecovered F&amp;A</t>
  </si>
  <si>
    <t>Yes</t>
  </si>
  <si>
    <t>No</t>
  </si>
  <si>
    <t>External Cash     Cost Share</t>
  </si>
  <si>
    <t>External In-Kind Cost Share</t>
  </si>
  <si>
    <t xml:space="preserve">Cost Sharing F&amp;A
</t>
  </si>
  <si>
    <t>TO BE USED WHEN PROJECT PERIOD IS &gt; 4 YEARS TO 5 YEARS</t>
  </si>
  <si>
    <t>TO BE USED WHEN PROJECT PERIOD IS &gt; 3 YEARS TO 4 YEARS</t>
  </si>
  <si>
    <t>TO BE USED WHEN PROJECT PERIOD IS &gt; 2 YEARS TO 3 YEARS</t>
  </si>
  <si>
    <t>TO BE USED WHEN PROJECT PERIOD IS &gt; 1 YEAR TO 2 YEARS</t>
  </si>
  <si>
    <t xml:space="preserve">Tuition Remission                          @ </t>
  </si>
  <si>
    <t>TO BE USED WHEN PROJECT PERIOD IS &lt;= 12 MONTHS</t>
  </si>
  <si>
    <t>Office of Sponsored Programs</t>
  </si>
  <si>
    <t>Date</t>
  </si>
  <si>
    <t>Participant Support Costs</t>
  </si>
  <si>
    <t>Q.</t>
  </si>
  <si>
    <t xml:space="preserve">**Base = MTDC = Total Direct Costs - Equipment - Each Subcontract in excess of $25,000 (only the first $25,000 of each </t>
  </si>
  <si>
    <t>subcontract is included) - Tuition Remission - Participant Support Costs</t>
  </si>
  <si>
    <t>Partcipant Support Costs</t>
  </si>
  <si>
    <t>Darya Courville, Executive Director</t>
  </si>
  <si>
    <t>Enter Projected Start Date (Month/Year)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</si>
</sst>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6" formatCode="&quot;$&quot;#,##0_);[Red]\(&quot;$&quot;#,##0\)"/>
    <numFmt numFmtId="167" formatCode="0.0%"/>
    <numFmt numFmtId="176" formatCode="&quot;$&quot;#,##0"/>
    <numFmt numFmtId="181" formatCode="mmmm\-yy"/>
    <numFmt numFmtId="183" formatCode="mmm\-yyyy"/>
    <numFmt numFmtId="185" formatCode="mmmm\-yyyy"/>
  </numFmts>
  <fonts count="17">
    <font>
      <sz val="10"/>
      <name val="Geneva"/>
    </font>
    <font>
      <b/>
      <sz val="10"/>
      <name val="Geneva"/>
    </font>
    <font>
      <sz val="10"/>
      <name val="Geneva"/>
    </font>
    <font>
      <sz val="8"/>
      <color indexed="81"/>
      <name val="Tahoma"/>
      <family val="2"/>
    </font>
    <font>
      <b/>
      <sz val="8"/>
      <color indexed="81"/>
      <name val="Tahoma"/>
      <family val="2"/>
    </font>
    <font>
      <sz val="12"/>
      <name val="Times New Roman"/>
      <family val="1"/>
    </font>
    <font>
      <b/>
      <sz val="12"/>
      <name val="Times New Roman"/>
      <family val="1"/>
    </font>
    <font>
      <sz val="8"/>
      <name val="Arial Narrow"/>
      <family val="2"/>
    </font>
    <font>
      <sz val="9"/>
      <name val="Times New Roman"/>
      <family val="1"/>
    </font>
    <font>
      <sz val="11"/>
      <name val="Times New Roman"/>
      <family val="1"/>
    </font>
    <font>
      <sz val="11"/>
      <name val="Arial Narrow"/>
      <family val="2"/>
    </font>
    <font>
      <sz val="10"/>
      <color indexed="12"/>
      <name val="Geneva"/>
    </font>
    <font>
      <b/>
      <sz val="11.5"/>
      <name val="Times New Roman"/>
      <family val="1"/>
    </font>
    <font>
      <sz val="9"/>
      <color indexed="81"/>
      <name val="Tahoma"/>
      <family val="2"/>
    </font>
    <font>
      <sz val="9"/>
      <color indexed="81"/>
      <name val="Tahoma"/>
      <family val="2"/>
    </font>
    <font>
      <sz val="9"/>
      <color indexed="81"/>
      <name val="Tahoma"/>
      <family val="2"/>
    </font>
    <font>
      <b/>
      <sz val="14"/>
      <color rgb="FFFF0000"/>
      <name val="Geneva"/>
    </font>
  </fonts>
  <fills count="6">
    <fill>
      <patternFill patternType="none"/>
    </fill>
    <fill>
      <patternFill patternType="gray125"/>
    </fill>
    <fill>
      <patternFill patternType="solid">
        <fgColor indexed="47"/>
        <bgColor indexed="47"/>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131">
    <xf numFmtId="0" fontId="0" fillId="0" borderId="0" xfId="0"/>
    <xf numFmtId="0" fontId="6" fillId="0" borderId="0" xfId="0" applyFont="1" applyBorder="1" applyAlignment="1" applyProtection="1">
      <alignment horizontal="centerContinuous" vertical="center"/>
      <protection locked="0"/>
    </xf>
    <xf numFmtId="0" fontId="5" fillId="0" borderId="0" xfId="0" applyFont="1"/>
    <xf numFmtId="0" fontId="6" fillId="0" borderId="0" xfId="0" applyFont="1" applyAlignment="1">
      <alignment horizontal="centerContinuous"/>
    </xf>
    <xf numFmtId="0" fontId="6" fillId="0" borderId="0" xfId="0" applyFont="1"/>
    <xf numFmtId="0" fontId="5" fillId="0" borderId="1" xfId="0" applyFont="1" applyBorder="1"/>
    <xf numFmtId="0" fontId="5"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applyAlignment="1">
      <alignment horizontal="center"/>
    </xf>
    <xf numFmtId="0" fontId="5" fillId="0" borderId="2" xfId="0" quotePrefix="1" applyNumberFormat="1" applyFont="1" applyBorder="1" applyAlignment="1">
      <alignment horizontal="center"/>
    </xf>
    <xf numFmtId="0" fontId="5" fillId="0" borderId="5" xfId="0" applyFont="1" applyBorder="1"/>
    <xf numFmtId="0" fontId="5" fillId="0" borderId="2" xfId="0" quotePrefix="1" applyFont="1" applyBorder="1" applyAlignment="1">
      <alignment horizontal="center"/>
    </xf>
    <xf numFmtId="0" fontId="5" fillId="0" borderId="6" xfId="0" applyFont="1" applyBorder="1" applyAlignment="1">
      <alignment horizontal="center"/>
    </xf>
    <xf numFmtId="0" fontId="5" fillId="0" borderId="7" xfId="0" applyFont="1" applyBorder="1"/>
    <xf numFmtId="0" fontId="5" fillId="0" borderId="8" xfId="0" applyFont="1" applyBorder="1" applyAlignment="1">
      <alignment horizontal="center"/>
    </xf>
    <xf numFmtId="0" fontId="5" fillId="0" borderId="0" xfId="0" applyFont="1" applyBorder="1" applyProtection="1">
      <protection locked="0"/>
    </xf>
    <xf numFmtId="0" fontId="5" fillId="0" borderId="2" xfId="0" applyFont="1" applyBorder="1" applyProtection="1">
      <protection locked="0"/>
    </xf>
    <xf numFmtId="0" fontId="5" fillId="0" borderId="9" xfId="0" applyFont="1" applyBorder="1"/>
    <xf numFmtId="0" fontId="6" fillId="0" borderId="10" xfId="0" applyFont="1" applyBorder="1"/>
    <xf numFmtId="0" fontId="5" fillId="0" borderId="10" xfId="0" applyFont="1" applyBorder="1"/>
    <xf numFmtId="0" fontId="5" fillId="0" borderId="11" xfId="0" applyFont="1" applyBorder="1"/>
    <xf numFmtId="0" fontId="5" fillId="0" borderId="0" xfId="0" applyFont="1" applyBorder="1" applyAlignment="1">
      <alignment horizontal="left"/>
    </xf>
    <xf numFmtId="176" fontId="5" fillId="0" borderId="12" xfId="0" applyNumberFormat="1" applyFont="1" applyBorder="1" applyAlignment="1">
      <alignment horizontal="center"/>
    </xf>
    <xf numFmtId="0" fontId="5" fillId="0" borderId="4" xfId="0" applyFont="1" applyFill="1" applyBorder="1" applyAlignment="1">
      <alignment horizontal="center"/>
    </xf>
    <xf numFmtId="0" fontId="5" fillId="0" borderId="2" xfId="0" applyFont="1" applyFill="1" applyBorder="1"/>
    <xf numFmtId="0" fontId="5" fillId="0" borderId="4" xfId="0" applyFont="1" applyBorder="1" applyAlignment="1">
      <alignment horizontal="right"/>
    </xf>
    <xf numFmtId="167" fontId="8" fillId="0" borderId="0" xfId="0" applyNumberFormat="1" applyFont="1" applyBorder="1" applyAlignment="1" applyProtection="1">
      <alignment horizontal="left"/>
      <protection locked="0"/>
    </xf>
    <xf numFmtId="5" fontId="8" fillId="0" borderId="13" xfId="0" applyNumberFormat="1" applyFont="1" applyBorder="1" applyAlignment="1">
      <alignment horizontal="left"/>
    </xf>
    <xf numFmtId="0" fontId="0" fillId="0" borderId="0" xfId="0" applyAlignment="1">
      <alignment horizontal="centerContinuous"/>
    </xf>
    <xf numFmtId="0" fontId="0" fillId="0" borderId="0" xfId="0" applyAlignment="1">
      <alignment horizontal="left"/>
    </xf>
    <xf numFmtId="0" fontId="5" fillId="2" borderId="12" xfId="0" applyFont="1" applyFill="1" applyBorder="1"/>
    <xf numFmtId="176" fontId="5" fillId="3" borderId="12" xfId="0" applyNumberFormat="1" applyFont="1" applyFill="1" applyBorder="1" applyAlignment="1">
      <alignment horizontal="center"/>
    </xf>
    <xf numFmtId="0" fontId="5" fillId="0" borderId="14" xfId="0" applyFont="1" applyBorder="1" applyAlignment="1">
      <alignment horizontal="center"/>
    </xf>
    <xf numFmtId="0" fontId="5" fillId="0" borderId="4" xfId="0" quotePrefix="1" applyFont="1" applyBorder="1" applyAlignment="1">
      <alignment horizontal="center"/>
    </xf>
    <xf numFmtId="176" fontId="6" fillId="0" borderId="15" xfId="0" applyNumberFormat="1" applyFont="1" applyBorder="1" applyAlignment="1">
      <alignment horizontal="center"/>
    </xf>
    <xf numFmtId="0" fontId="0" fillId="0" borderId="16" xfId="0" applyBorder="1"/>
    <xf numFmtId="0" fontId="0" fillId="0" borderId="17" xfId="0" applyBorder="1"/>
    <xf numFmtId="0" fontId="0" fillId="0" borderId="18" xfId="0" applyBorder="1"/>
    <xf numFmtId="176" fontId="0" fillId="0" borderId="19" xfId="0" applyNumberFormat="1" applyBorder="1"/>
    <xf numFmtId="176" fontId="0" fillId="0" borderId="7" xfId="0" applyNumberFormat="1" applyBorder="1"/>
    <xf numFmtId="176" fontId="0" fillId="0" borderId="9" xfId="0" applyNumberFormat="1" applyBorder="1"/>
    <xf numFmtId="0" fontId="0" fillId="0" borderId="20" xfId="0" applyBorder="1" applyAlignment="1">
      <alignment horizontal="center"/>
    </xf>
    <xf numFmtId="0" fontId="0" fillId="0" borderId="0" xfId="0" applyAlignment="1">
      <alignment horizontal="right"/>
    </xf>
    <xf numFmtId="0" fontId="1" fillId="0" borderId="0" xfId="0" applyFont="1" applyAlignment="1">
      <alignment horizontal="left"/>
    </xf>
    <xf numFmtId="0" fontId="11" fillId="0" borderId="0" xfId="0" applyFont="1" applyAlignment="1">
      <alignment horizontal="right"/>
    </xf>
    <xf numFmtId="0" fontId="1" fillId="0" borderId="0" xfId="0" applyFont="1"/>
    <xf numFmtId="10" fontId="1" fillId="4" borderId="21" xfId="0" applyNumberFormat="1" applyFont="1" applyFill="1" applyBorder="1"/>
    <xf numFmtId="0" fontId="12" fillId="0" borderId="0" xfId="0" applyFont="1"/>
    <xf numFmtId="0" fontId="1" fillId="0" borderId="0" xfId="0" applyFont="1" applyFill="1" applyBorder="1"/>
    <xf numFmtId="0" fontId="0" fillId="0" borderId="0" xfId="0" applyAlignment="1">
      <alignment wrapText="1"/>
    </xf>
    <xf numFmtId="181" fontId="0" fillId="0" borderId="0" xfId="0" applyNumberFormat="1"/>
    <xf numFmtId="10" fontId="0" fillId="0" borderId="0" xfId="0" applyNumberFormat="1" applyBorder="1"/>
    <xf numFmtId="0" fontId="0" fillId="0" borderId="0" xfId="0" applyFont="1"/>
    <xf numFmtId="183" fontId="0" fillId="0" borderId="0" xfId="0" applyNumberFormat="1"/>
    <xf numFmtId="9" fontId="2" fillId="0" borderId="21" xfId="1" applyFont="1" applyFill="1" applyBorder="1"/>
    <xf numFmtId="185" fontId="0" fillId="5" borderId="21" xfId="0" applyNumberFormat="1" applyFill="1" applyBorder="1"/>
    <xf numFmtId="185" fontId="0" fillId="0" borderId="0" xfId="0" applyNumberFormat="1" applyFill="1" applyBorder="1"/>
    <xf numFmtId="0" fontId="0" fillId="0" borderId="0" xfId="0" applyFill="1"/>
    <xf numFmtId="0" fontId="0" fillId="0" borderId="0" xfId="0" applyBorder="1"/>
    <xf numFmtId="0" fontId="5" fillId="2" borderId="22" xfId="0" applyFont="1" applyFill="1" applyBorder="1"/>
    <xf numFmtId="167" fontId="8" fillId="0" borderId="5" xfId="0" applyNumberFormat="1" applyFont="1" applyBorder="1" applyAlignment="1" applyProtection="1">
      <alignment horizontal="left"/>
      <protection locked="0"/>
    </xf>
    <xf numFmtId="0" fontId="5" fillId="0" borderId="23" xfId="0" applyFont="1" applyBorder="1" applyAlignment="1">
      <alignment horizontal="center"/>
    </xf>
    <xf numFmtId="0" fontId="5" fillId="0" borderId="24" xfId="0" applyFont="1" applyBorder="1"/>
    <xf numFmtId="0" fontId="10" fillId="0" borderId="0" xfId="0" applyFont="1" applyBorder="1" applyAlignment="1">
      <alignment horizontal="center"/>
    </xf>
    <xf numFmtId="0" fontId="10" fillId="0" borderId="0" xfId="0" applyFont="1" applyBorder="1" applyAlignment="1">
      <alignment horizontal="left"/>
    </xf>
    <xf numFmtId="0" fontId="5" fillId="0" borderId="2" xfId="0" applyFont="1" applyBorder="1" applyAlignment="1">
      <alignment horizontal="left"/>
    </xf>
    <xf numFmtId="0" fontId="5" fillId="0" borderId="1" xfId="0" quotePrefix="1" applyFont="1" applyBorder="1" applyAlignment="1">
      <alignment horizontal="center"/>
    </xf>
    <xf numFmtId="0" fontId="6" fillId="0" borderId="25" xfId="0" applyFont="1" applyBorder="1" applyAlignment="1">
      <alignment horizontal="center"/>
    </xf>
    <xf numFmtId="0" fontId="5" fillId="0" borderId="26" xfId="0" applyFont="1" applyBorder="1"/>
    <xf numFmtId="0" fontId="6" fillId="0" borderId="0" xfId="0" applyFont="1" applyBorder="1" applyAlignment="1" applyProtection="1">
      <alignment horizontal="center" vertical="center"/>
      <protection locked="0"/>
    </xf>
    <xf numFmtId="10" fontId="8" fillId="0" borderId="5" xfId="0" applyNumberFormat="1" applyFont="1" applyBorder="1" applyAlignment="1" applyProtection="1">
      <alignment horizontal="left"/>
      <protection locked="0"/>
    </xf>
    <xf numFmtId="6" fontId="5" fillId="0" borderId="5" xfId="0" applyNumberFormat="1" applyFont="1" applyBorder="1"/>
    <xf numFmtId="0" fontId="9" fillId="0" borderId="0" xfId="0" applyFont="1" applyBorder="1" applyAlignment="1">
      <alignment horizontal="right"/>
    </xf>
    <xf numFmtId="9" fontId="8" fillId="0" borderId="5" xfId="0" applyNumberFormat="1" applyFont="1" applyBorder="1" applyAlignment="1" applyProtection="1">
      <alignment horizontal="left"/>
      <protection locked="0"/>
    </xf>
    <xf numFmtId="0" fontId="5" fillId="0" borderId="0" xfId="0" quotePrefix="1" applyFont="1" applyBorder="1" applyAlignment="1">
      <alignment horizontal="center"/>
    </xf>
    <xf numFmtId="2" fontId="5" fillId="0" borderId="2" xfId="0" applyNumberFormat="1" applyFont="1" applyBorder="1"/>
    <xf numFmtId="0" fontId="5" fillId="2" borderId="20" xfId="0" applyFont="1" applyFill="1" applyBorder="1"/>
    <xf numFmtId="176" fontId="5" fillId="0" borderId="20" xfId="0" applyNumberFormat="1" applyFont="1" applyBorder="1" applyAlignment="1">
      <alignment horizontal="center"/>
    </xf>
    <xf numFmtId="176" fontId="5" fillId="3" borderId="20" xfId="0" applyNumberFormat="1" applyFont="1" applyFill="1" applyBorder="1" applyAlignment="1">
      <alignment horizontal="center"/>
    </xf>
    <xf numFmtId="176" fontId="5" fillId="0" borderId="20" xfId="0" applyNumberFormat="1" applyFont="1" applyFill="1" applyBorder="1" applyAlignment="1">
      <alignment horizontal="center"/>
    </xf>
    <xf numFmtId="167" fontId="8" fillId="0" borderId="2" xfId="0" applyNumberFormat="1" applyFont="1" applyBorder="1" applyAlignment="1" applyProtection="1">
      <alignment horizontal="left"/>
      <protection locked="0"/>
    </xf>
    <xf numFmtId="0" fontId="9" fillId="0" borderId="2" xfId="0" applyFont="1" applyBorder="1" applyAlignment="1">
      <alignment horizontal="right"/>
    </xf>
    <xf numFmtId="5" fontId="8" fillId="0" borderId="5" xfId="0" applyNumberFormat="1" applyFont="1" applyBorder="1" applyAlignment="1">
      <alignment horizontal="left"/>
    </xf>
    <xf numFmtId="0" fontId="5" fillId="2" borderId="27" xfId="0" applyFont="1" applyFill="1" applyBorder="1"/>
    <xf numFmtId="0" fontId="6" fillId="0" borderId="4" xfId="0" quotePrefix="1" applyFont="1" applyBorder="1" applyAlignment="1">
      <alignment horizontal="center"/>
    </xf>
    <xf numFmtId="176" fontId="6" fillId="0" borderId="28" xfId="0" applyNumberFormat="1" applyFont="1" applyBorder="1" applyAlignment="1">
      <alignment horizontal="center"/>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5" fillId="0" borderId="0" xfId="0" applyFont="1" applyBorder="1" applyAlignment="1">
      <alignment horizontal="left" wrapText="1"/>
    </xf>
    <xf numFmtId="176" fontId="5" fillId="3" borderId="27" xfId="0" applyNumberFormat="1" applyFont="1" applyFill="1" applyBorder="1" applyAlignment="1">
      <alignment horizontal="center"/>
    </xf>
    <xf numFmtId="0" fontId="6" fillId="0" borderId="25" xfId="0" applyFont="1" applyBorder="1" applyAlignment="1">
      <alignment horizontal="center" wrapText="1"/>
    </xf>
    <xf numFmtId="0" fontId="5" fillId="0" borderId="1" xfId="0" applyFont="1" applyFill="1" applyBorder="1" applyAlignment="1">
      <alignment horizontal="left"/>
    </xf>
    <xf numFmtId="0" fontId="0" fillId="0" borderId="0" xfId="0" applyAlignment="1"/>
    <xf numFmtId="0" fontId="16" fillId="0" borderId="0" xfId="0" applyFont="1" applyAlignment="1">
      <alignment horizontal="center"/>
    </xf>
    <xf numFmtId="176" fontId="5" fillId="3" borderId="29" xfId="0" applyNumberFormat="1" applyFont="1" applyFill="1" applyBorder="1" applyAlignment="1">
      <alignment horizontal="center"/>
    </xf>
    <xf numFmtId="176" fontId="5" fillId="0" borderId="30" xfId="0" applyNumberFormat="1" applyFont="1" applyBorder="1" applyAlignment="1">
      <alignment horizontal="center"/>
    </xf>
    <xf numFmtId="176" fontId="5" fillId="3" borderId="30" xfId="0" applyNumberFormat="1" applyFont="1" applyFill="1" applyBorder="1" applyAlignment="1">
      <alignment horizontal="center"/>
    </xf>
    <xf numFmtId="0" fontId="5" fillId="2" borderId="30" xfId="0" applyFont="1" applyFill="1" applyBorder="1"/>
    <xf numFmtId="176" fontId="6" fillId="0" borderId="31" xfId="0" applyNumberFormat="1" applyFont="1" applyBorder="1" applyAlignment="1">
      <alignment horizontal="center"/>
    </xf>
    <xf numFmtId="0" fontId="5" fillId="2" borderId="32" xfId="0" applyFont="1" applyFill="1" applyBorder="1"/>
    <xf numFmtId="176" fontId="5" fillId="0" borderId="5" xfId="0" applyNumberFormat="1" applyFont="1" applyBorder="1" applyAlignment="1">
      <alignment horizontal="center"/>
    </xf>
    <xf numFmtId="0" fontId="5" fillId="2" borderId="5" xfId="0" applyFont="1" applyFill="1" applyBorder="1"/>
    <xf numFmtId="176" fontId="5" fillId="3" borderId="5" xfId="0" applyNumberFormat="1" applyFont="1" applyFill="1" applyBorder="1" applyAlignment="1">
      <alignment horizontal="center"/>
    </xf>
    <xf numFmtId="176" fontId="5" fillId="0" borderId="5" xfId="0" applyNumberFormat="1" applyFont="1" applyFill="1" applyBorder="1" applyAlignment="1">
      <alignment horizontal="center"/>
    </xf>
    <xf numFmtId="176" fontId="6" fillId="0" borderId="11" xfId="0" applyNumberFormat="1" applyFont="1" applyBorder="1" applyAlignment="1">
      <alignment horizontal="center"/>
    </xf>
    <xf numFmtId="0" fontId="5" fillId="0" borderId="2" xfId="0" applyNumberFormat="1" applyFont="1" applyBorder="1"/>
    <xf numFmtId="0" fontId="5" fillId="0" borderId="32" xfId="0" applyFont="1" applyBorder="1"/>
    <xf numFmtId="0" fontId="5" fillId="0" borderId="33" xfId="0" applyFont="1" applyBorder="1" applyAlignment="1">
      <alignment horizontal="center"/>
    </xf>
    <xf numFmtId="0" fontId="6" fillId="0" borderId="34" xfId="0" applyFont="1" applyBorder="1"/>
    <xf numFmtId="0" fontId="5" fillId="0" borderId="34" xfId="0" applyFont="1" applyBorder="1"/>
    <xf numFmtId="10" fontId="0" fillId="0" borderId="0" xfId="0" applyNumberFormat="1" applyFill="1" applyBorder="1"/>
    <xf numFmtId="9" fontId="8" fillId="0" borderId="5" xfId="1" applyFont="1" applyBorder="1" applyAlignment="1">
      <alignment horizontal="left"/>
    </xf>
    <xf numFmtId="0" fontId="0" fillId="0" borderId="0" xfId="0" applyFill="1" applyBorder="1"/>
    <xf numFmtId="2" fontId="1" fillId="0" borderId="0" xfId="0" applyNumberFormat="1" applyFont="1" applyFill="1" applyBorder="1" applyAlignment="1">
      <alignment horizontal="center"/>
    </xf>
    <xf numFmtId="0" fontId="0" fillId="0" borderId="1" xfId="0" applyBorder="1"/>
    <xf numFmtId="0" fontId="16" fillId="0" borderId="0" xfId="0" applyFont="1" applyAlignment="1">
      <alignment horizontal="center"/>
    </xf>
    <xf numFmtId="0" fontId="6" fillId="0" borderId="0" xfId="0" applyFont="1" applyAlignment="1">
      <alignment horizontal="center"/>
    </xf>
    <xf numFmtId="176" fontId="6" fillId="0" borderId="0" xfId="0" applyNumberFormat="1" applyFont="1" applyBorder="1" applyAlignment="1">
      <alignment horizontal="center"/>
    </xf>
    <xf numFmtId="0" fontId="5" fillId="0" borderId="1" xfId="0" applyFont="1" applyBorder="1" applyAlignment="1">
      <alignment horizontal="left"/>
    </xf>
    <xf numFmtId="185" fontId="0" fillId="0" borderId="0" xfId="0" applyNumberFormat="1"/>
    <xf numFmtId="0" fontId="1" fillId="5" borderId="35" xfId="0" applyFont="1" applyFill="1" applyBorder="1" applyAlignment="1">
      <alignment horizontal="left"/>
    </xf>
    <xf numFmtId="0" fontId="1" fillId="5" borderId="36" xfId="0" applyFont="1" applyFill="1" applyBorder="1" applyAlignment="1">
      <alignment horizontal="left"/>
    </xf>
    <xf numFmtId="0" fontId="1" fillId="5" borderId="37" xfId="0" applyFont="1" applyFill="1" applyBorder="1" applyAlignment="1">
      <alignment horizontal="left"/>
    </xf>
    <xf numFmtId="0" fontId="6" fillId="0" borderId="0" xfId="0" applyFont="1" applyBorder="1" applyAlignment="1" applyProtection="1">
      <alignment horizontal="center" vertical="center"/>
      <protection locked="0"/>
    </xf>
    <xf numFmtId="0" fontId="6" fillId="0" borderId="0" xfId="0" applyFont="1" applyAlignment="1">
      <alignment horizontal="center"/>
    </xf>
    <xf numFmtId="0" fontId="5" fillId="0" borderId="1" xfId="0" applyFont="1" applyBorder="1" applyAlignment="1">
      <alignment horizontal="left" wrapText="1"/>
    </xf>
    <xf numFmtId="0" fontId="16" fillId="0" borderId="0" xfId="0" applyFont="1" applyAlignment="1">
      <alignment horizontal="center"/>
    </xf>
    <xf numFmtId="0" fontId="5" fillId="0" borderId="1" xfId="0" applyFont="1" applyFill="1" applyBorder="1" applyAlignment="1">
      <alignment horizontal="left" wrapText="1"/>
    </xf>
    <xf numFmtId="0" fontId="6" fillId="0" borderId="0" xfId="0" applyFont="1" applyAlignment="1">
      <alignment horizontal="center" vertical="center"/>
    </xf>
    <xf numFmtId="0" fontId="6" fillId="0" borderId="0"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142875</xdr:colOff>
      <xdr:row>48</xdr:row>
      <xdr:rowOff>47625</xdr:rowOff>
    </xdr:from>
    <xdr:to>
      <xdr:col>3</xdr:col>
      <xdr:colOff>219075</xdr:colOff>
      <xdr:row>48</xdr:row>
      <xdr:rowOff>123825</xdr:rowOff>
    </xdr:to>
    <xdr:sp macro="" textlink="">
      <xdr:nvSpPr>
        <xdr:cNvPr id="60559" name="AutoShape 14">
          <a:extLst>
            <a:ext uri="{FF2B5EF4-FFF2-40B4-BE49-F238E27FC236}">
              <a16:creationId xmlns:a16="http://schemas.microsoft.com/office/drawing/2014/main" id="{4BC89979-5B72-46A9-B042-BD36BB80EBBB}"/>
            </a:ext>
          </a:extLst>
        </xdr:cNvPr>
        <xdr:cNvSpPr>
          <a:spLocks/>
        </xdr:cNvSpPr>
      </xdr:nvSpPr>
      <xdr:spPr bwMode="auto">
        <a:xfrm>
          <a:off x="1143000" y="102108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90</xdr:row>
      <xdr:rowOff>47625</xdr:rowOff>
    </xdr:from>
    <xdr:to>
      <xdr:col>3</xdr:col>
      <xdr:colOff>219075</xdr:colOff>
      <xdr:row>90</xdr:row>
      <xdr:rowOff>123825</xdr:rowOff>
    </xdr:to>
    <xdr:sp macro="" textlink="">
      <xdr:nvSpPr>
        <xdr:cNvPr id="60560" name="AutoShape 18">
          <a:extLst>
            <a:ext uri="{FF2B5EF4-FFF2-40B4-BE49-F238E27FC236}">
              <a16:creationId xmlns:a16="http://schemas.microsoft.com/office/drawing/2014/main" id="{A229BEB9-7A2E-43C4-B547-F43EF4C7443C}"/>
            </a:ext>
          </a:extLst>
        </xdr:cNvPr>
        <xdr:cNvSpPr>
          <a:spLocks/>
        </xdr:cNvSpPr>
      </xdr:nvSpPr>
      <xdr:spPr bwMode="auto">
        <a:xfrm>
          <a:off x="1143000" y="190595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48</xdr:row>
      <xdr:rowOff>47625</xdr:rowOff>
    </xdr:from>
    <xdr:to>
      <xdr:col>3</xdr:col>
      <xdr:colOff>219075</xdr:colOff>
      <xdr:row>48</xdr:row>
      <xdr:rowOff>123825</xdr:rowOff>
    </xdr:to>
    <xdr:sp macro="" textlink="">
      <xdr:nvSpPr>
        <xdr:cNvPr id="60561" name="AutoShape 1">
          <a:extLst>
            <a:ext uri="{FF2B5EF4-FFF2-40B4-BE49-F238E27FC236}">
              <a16:creationId xmlns:a16="http://schemas.microsoft.com/office/drawing/2014/main" id="{F1BE7A2A-351D-4841-9616-B3905445FC43}"/>
            </a:ext>
          </a:extLst>
        </xdr:cNvPr>
        <xdr:cNvSpPr>
          <a:spLocks/>
        </xdr:cNvSpPr>
      </xdr:nvSpPr>
      <xdr:spPr bwMode="auto">
        <a:xfrm>
          <a:off x="1143000" y="102108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90</xdr:row>
      <xdr:rowOff>47625</xdr:rowOff>
    </xdr:from>
    <xdr:to>
      <xdr:col>3</xdr:col>
      <xdr:colOff>219075</xdr:colOff>
      <xdr:row>90</xdr:row>
      <xdr:rowOff>123825</xdr:rowOff>
    </xdr:to>
    <xdr:sp macro="" textlink="">
      <xdr:nvSpPr>
        <xdr:cNvPr id="60562" name="AutoShape 1">
          <a:extLst>
            <a:ext uri="{FF2B5EF4-FFF2-40B4-BE49-F238E27FC236}">
              <a16:creationId xmlns:a16="http://schemas.microsoft.com/office/drawing/2014/main" id="{34204254-C601-43D2-8478-7778F799BA7D}"/>
            </a:ext>
          </a:extLst>
        </xdr:cNvPr>
        <xdr:cNvSpPr>
          <a:spLocks/>
        </xdr:cNvSpPr>
      </xdr:nvSpPr>
      <xdr:spPr bwMode="auto">
        <a:xfrm>
          <a:off x="1143000" y="190595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142875</xdr:colOff>
      <xdr:row>48</xdr:row>
      <xdr:rowOff>47625</xdr:rowOff>
    </xdr:from>
    <xdr:to>
      <xdr:col>3</xdr:col>
      <xdr:colOff>219075</xdr:colOff>
      <xdr:row>48</xdr:row>
      <xdr:rowOff>123825</xdr:rowOff>
    </xdr:to>
    <xdr:sp macro="" textlink="">
      <xdr:nvSpPr>
        <xdr:cNvPr id="59602" name="AutoShape 1">
          <a:extLst>
            <a:ext uri="{FF2B5EF4-FFF2-40B4-BE49-F238E27FC236}">
              <a16:creationId xmlns:a16="http://schemas.microsoft.com/office/drawing/2014/main" id="{29B9EF7B-D089-406C-A39A-0A63E15CCF05}"/>
            </a:ext>
          </a:extLst>
        </xdr:cNvPr>
        <xdr:cNvSpPr>
          <a:spLocks/>
        </xdr:cNvSpPr>
      </xdr:nvSpPr>
      <xdr:spPr bwMode="auto">
        <a:xfrm>
          <a:off x="1143000" y="102203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93</xdr:row>
      <xdr:rowOff>47625</xdr:rowOff>
    </xdr:from>
    <xdr:to>
      <xdr:col>3</xdr:col>
      <xdr:colOff>219075</xdr:colOff>
      <xdr:row>93</xdr:row>
      <xdr:rowOff>123825</xdr:rowOff>
    </xdr:to>
    <xdr:sp macro="" textlink="">
      <xdr:nvSpPr>
        <xdr:cNvPr id="59603" name="AutoShape 14">
          <a:extLst>
            <a:ext uri="{FF2B5EF4-FFF2-40B4-BE49-F238E27FC236}">
              <a16:creationId xmlns:a16="http://schemas.microsoft.com/office/drawing/2014/main" id="{2AFA3614-44E6-4AAE-9410-82DC7EC95199}"/>
            </a:ext>
          </a:extLst>
        </xdr:cNvPr>
        <xdr:cNvSpPr>
          <a:spLocks/>
        </xdr:cNvSpPr>
      </xdr:nvSpPr>
      <xdr:spPr bwMode="auto">
        <a:xfrm>
          <a:off x="1143000" y="196881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135</xdr:row>
      <xdr:rowOff>47625</xdr:rowOff>
    </xdr:from>
    <xdr:to>
      <xdr:col>3</xdr:col>
      <xdr:colOff>219075</xdr:colOff>
      <xdr:row>135</xdr:row>
      <xdr:rowOff>123825</xdr:rowOff>
    </xdr:to>
    <xdr:sp macro="" textlink="">
      <xdr:nvSpPr>
        <xdr:cNvPr id="59604" name="AutoShape 18">
          <a:extLst>
            <a:ext uri="{FF2B5EF4-FFF2-40B4-BE49-F238E27FC236}">
              <a16:creationId xmlns:a16="http://schemas.microsoft.com/office/drawing/2014/main" id="{6110BFEC-4088-460A-8503-F49B08F13226}"/>
            </a:ext>
          </a:extLst>
        </xdr:cNvPr>
        <xdr:cNvSpPr>
          <a:spLocks/>
        </xdr:cNvSpPr>
      </xdr:nvSpPr>
      <xdr:spPr bwMode="auto">
        <a:xfrm>
          <a:off x="1143000" y="285369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48</xdr:row>
      <xdr:rowOff>47625</xdr:rowOff>
    </xdr:from>
    <xdr:to>
      <xdr:col>3</xdr:col>
      <xdr:colOff>219075</xdr:colOff>
      <xdr:row>48</xdr:row>
      <xdr:rowOff>123825</xdr:rowOff>
    </xdr:to>
    <xdr:sp macro="" textlink="">
      <xdr:nvSpPr>
        <xdr:cNvPr id="59605" name="AutoShape 1">
          <a:extLst>
            <a:ext uri="{FF2B5EF4-FFF2-40B4-BE49-F238E27FC236}">
              <a16:creationId xmlns:a16="http://schemas.microsoft.com/office/drawing/2014/main" id="{BE484E25-8AA4-4BEC-ABC4-57D235AEC0B8}"/>
            </a:ext>
          </a:extLst>
        </xdr:cNvPr>
        <xdr:cNvSpPr>
          <a:spLocks/>
        </xdr:cNvSpPr>
      </xdr:nvSpPr>
      <xdr:spPr bwMode="auto">
        <a:xfrm>
          <a:off x="1143000" y="102203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93</xdr:row>
      <xdr:rowOff>47625</xdr:rowOff>
    </xdr:from>
    <xdr:to>
      <xdr:col>3</xdr:col>
      <xdr:colOff>219075</xdr:colOff>
      <xdr:row>93</xdr:row>
      <xdr:rowOff>123825</xdr:rowOff>
    </xdr:to>
    <xdr:sp macro="" textlink="">
      <xdr:nvSpPr>
        <xdr:cNvPr id="59606" name="AutoShape 1">
          <a:extLst>
            <a:ext uri="{FF2B5EF4-FFF2-40B4-BE49-F238E27FC236}">
              <a16:creationId xmlns:a16="http://schemas.microsoft.com/office/drawing/2014/main" id="{3CE824BC-3720-4BF7-9ED7-9BA20627146F}"/>
            </a:ext>
          </a:extLst>
        </xdr:cNvPr>
        <xdr:cNvSpPr>
          <a:spLocks/>
        </xdr:cNvSpPr>
      </xdr:nvSpPr>
      <xdr:spPr bwMode="auto">
        <a:xfrm>
          <a:off x="1143000" y="196881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135</xdr:row>
      <xdr:rowOff>47625</xdr:rowOff>
    </xdr:from>
    <xdr:to>
      <xdr:col>3</xdr:col>
      <xdr:colOff>219075</xdr:colOff>
      <xdr:row>135</xdr:row>
      <xdr:rowOff>123825</xdr:rowOff>
    </xdr:to>
    <xdr:sp macro="" textlink="">
      <xdr:nvSpPr>
        <xdr:cNvPr id="59607" name="AutoShape 1">
          <a:extLst>
            <a:ext uri="{FF2B5EF4-FFF2-40B4-BE49-F238E27FC236}">
              <a16:creationId xmlns:a16="http://schemas.microsoft.com/office/drawing/2014/main" id="{3481C5FC-8DA8-4716-BA91-F0DE01765059}"/>
            </a:ext>
          </a:extLst>
        </xdr:cNvPr>
        <xdr:cNvSpPr>
          <a:spLocks/>
        </xdr:cNvSpPr>
      </xdr:nvSpPr>
      <xdr:spPr bwMode="auto">
        <a:xfrm>
          <a:off x="1143000" y="285369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142875</xdr:colOff>
      <xdr:row>48</xdr:row>
      <xdr:rowOff>47625</xdr:rowOff>
    </xdr:from>
    <xdr:to>
      <xdr:col>3</xdr:col>
      <xdr:colOff>219075</xdr:colOff>
      <xdr:row>48</xdr:row>
      <xdr:rowOff>123825</xdr:rowOff>
    </xdr:to>
    <xdr:sp macro="" textlink="">
      <xdr:nvSpPr>
        <xdr:cNvPr id="58595" name="AutoShape 1">
          <a:extLst>
            <a:ext uri="{FF2B5EF4-FFF2-40B4-BE49-F238E27FC236}">
              <a16:creationId xmlns:a16="http://schemas.microsoft.com/office/drawing/2014/main" id="{E876ECB7-3BE5-4C29-AEA1-8ADC1EA5D636}"/>
            </a:ext>
          </a:extLst>
        </xdr:cNvPr>
        <xdr:cNvSpPr>
          <a:spLocks/>
        </xdr:cNvSpPr>
      </xdr:nvSpPr>
      <xdr:spPr bwMode="auto">
        <a:xfrm>
          <a:off x="1143000" y="102203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138</xdr:row>
      <xdr:rowOff>47625</xdr:rowOff>
    </xdr:from>
    <xdr:to>
      <xdr:col>3</xdr:col>
      <xdr:colOff>219075</xdr:colOff>
      <xdr:row>138</xdr:row>
      <xdr:rowOff>123825</xdr:rowOff>
    </xdr:to>
    <xdr:sp macro="" textlink="">
      <xdr:nvSpPr>
        <xdr:cNvPr id="58596" name="AutoShape 14">
          <a:extLst>
            <a:ext uri="{FF2B5EF4-FFF2-40B4-BE49-F238E27FC236}">
              <a16:creationId xmlns:a16="http://schemas.microsoft.com/office/drawing/2014/main" id="{BC04A1A2-C12F-40BE-A7AF-21A4C0564163}"/>
            </a:ext>
          </a:extLst>
        </xdr:cNvPr>
        <xdr:cNvSpPr>
          <a:spLocks/>
        </xdr:cNvSpPr>
      </xdr:nvSpPr>
      <xdr:spPr bwMode="auto">
        <a:xfrm>
          <a:off x="1143000" y="291750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180</xdr:row>
      <xdr:rowOff>47625</xdr:rowOff>
    </xdr:from>
    <xdr:to>
      <xdr:col>3</xdr:col>
      <xdr:colOff>219075</xdr:colOff>
      <xdr:row>180</xdr:row>
      <xdr:rowOff>123825</xdr:rowOff>
    </xdr:to>
    <xdr:sp macro="" textlink="">
      <xdr:nvSpPr>
        <xdr:cNvPr id="58597" name="AutoShape 18">
          <a:extLst>
            <a:ext uri="{FF2B5EF4-FFF2-40B4-BE49-F238E27FC236}">
              <a16:creationId xmlns:a16="http://schemas.microsoft.com/office/drawing/2014/main" id="{477798F0-EE73-4D3B-80AD-BC9F5A4F05FE}"/>
            </a:ext>
          </a:extLst>
        </xdr:cNvPr>
        <xdr:cNvSpPr>
          <a:spLocks/>
        </xdr:cNvSpPr>
      </xdr:nvSpPr>
      <xdr:spPr bwMode="auto">
        <a:xfrm>
          <a:off x="1143000" y="380238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48</xdr:row>
      <xdr:rowOff>47625</xdr:rowOff>
    </xdr:from>
    <xdr:to>
      <xdr:col>3</xdr:col>
      <xdr:colOff>219075</xdr:colOff>
      <xdr:row>48</xdr:row>
      <xdr:rowOff>123825</xdr:rowOff>
    </xdr:to>
    <xdr:sp macro="" textlink="">
      <xdr:nvSpPr>
        <xdr:cNvPr id="58598" name="AutoShape 1">
          <a:extLst>
            <a:ext uri="{FF2B5EF4-FFF2-40B4-BE49-F238E27FC236}">
              <a16:creationId xmlns:a16="http://schemas.microsoft.com/office/drawing/2014/main" id="{8935AC26-AA2D-4E00-ACCB-15681C9B8F05}"/>
            </a:ext>
          </a:extLst>
        </xdr:cNvPr>
        <xdr:cNvSpPr>
          <a:spLocks/>
        </xdr:cNvSpPr>
      </xdr:nvSpPr>
      <xdr:spPr bwMode="auto">
        <a:xfrm>
          <a:off x="1143000" y="102203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138</xdr:row>
      <xdr:rowOff>47625</xdr:rowOff>
    </xdr:from>
    <xdr:to>
      <xdr:col>3</xdr:col>
      <xdr:colOff>219075</xdr:colOff>
      <xdr:row>138</xdr:row>
      <xdr:rowOff>123825</xdr:rowOff>
    </xdr:to>
    <xdr:sp macro="" textlink="">
      <xdr:nvSpPr>
        <xdr:cNvPr id="58599" name="AutoShape 1">
          <a:extLst>
            <a:ext uri="{FF2B5EF4-FFF2-40B4-BE49-F238E27FC236}">
              <a16:creationId xmlns:a16="http://schemas.microsoft.com/office/drawing/2014/main" id="{514976C1-9C6A-4C17-8081-6D73E15FF1A0}"/>
            </a:ext>
          </a:extLst>
        </xdr:cNvPr>
        <xdr:cNvSpPr>
          <a:spLocks/>
        </xdr:cNvSpPr>
      </xdr:nvSpPr>
      <xdr:spPr bwMode="auto">
        <a:xfrm>
          <a:off x="1143000" y="291750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180</xdr:row>
      <xdr:rowOff>47625</xdr:rowOff>
    </xdr:from>
    <xdr:to>
      <xdr:col>3</xdr:col>
      <xdr:colOff>219075</xdr:colOff>
      <xdr:row>180</xdr:row>
      <xdr:rowOff>123825</xdr:rowOff>
    </xdr:to>
    <xdr:sp macro="" textlink="">
      <xdr:nvSpPr>
        <xdr:cNvPr id="58600" name="AutoShape 1">
          <a:extLst>
            <a:ext uri="{FF2B5EF4-FFF2-40B4-BE49-F238E27FC236}">
              <a16:creationId xmlns:a16="http://schemas.microsoft.com/office/drawing/2014/main" id="{9F59482C-B686-4DD1-8FE4-C8ADE0EFCD90}"/>
            </a:ext>
          </a:extLst>
        </xdr:cNvPr>
        <xdr:cNvSpPr>
          <a:spLocks/>
        </xdr:cNvSpPr>
      </xdr:nvSpPr>
      <xdr:spPr bwMode="auto">
        <a:xfrm>
          <a:off x="1143000" y="3802380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142875</xdr:colOff>
      <xdr:row>48</xdr:row>
      <xdr:rowOff>47625</xdr:rowOff>
    </xdr:from>
    <xdr:to>
      <xdr:col>3</xdr:col>
      <xdr:colOff>219075</xdr:colOff>
      <xdr:row>48</xdr:row>
      <xdr:rowOff>123825</xdr:rowOff>
    </xdr:to>
    <xdr:sp macro="" textlink="">
      <xdr:nvSpPr>
        <xdr:cNvPr id="57576" name="AutoShape 1">
          <a:extLst>
            <a:ext uri="{FF2B5EF4-FFF2-40B4-BE49-F238E27FC236}">
              <a16:creationId xmlns:a16="http://schemas.microsoft.com/office/drawing/2014/main" id="{C3AB1816-A179-447F-A1D5-B4483C292AB1}"/>
            </a:ext>
          </a:extLst>
        </xdr:cNvPr>
        <xdr:cNvSpPr>
          <a:spLocks/>
        </xdr:cNvSpPr>
      </xdr:nvSpPr>
      <xdr:spPr bwMode="auto">
        <a:xfrm>
          <a:off x="1143000" y="102203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183</xdr:row>
      <xdr:rowOff>47625</xdr:rowOff>
    </xdr:from>
    <xdr:to>
      <xdr:col>3</xdr:col>
      <xdr:colOff>219075</xdr:colOff>
      <xdr:row>183</xdr:row>
      <xdr:rowOff>123825</xdr:rowOff>
    </xdr:to>
    <xdr:sp macro="" textlink="">
      <xdr:nvSpPr>
        <xdr:cNvPr id="57577" name="AutoShape 14">
          <a:extLst>
            <a:ext uri="{FF2B5EF4-FFF2-40B4-BE49-F238E27FC236}">
              <a16:creationId xmlns:a16="http://schemas.microsoft.com/office/drawing/2014/main" id="{7D6514CE-075A-4E4C-8EB6-BF908A6B80EB}"/>
            </a:ext>
          </a:extLst>
        </xdr:cNvPr>
        <xdr:cNvSpPr>
          <a:spLocks/>
        </xdr:cNvSpPr>
      </xdr:nvSpPr>
      <xdr:spPr bwMode="auto">
        <a:xfrm>
          <a:off x="1143000" y="387191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225</xdr:row>
      <xdr:rowOff>47625</xdr:rowOff>
    </xdr:from>
    <xdr:to>
      <xdr:col>3</xdr:col>
      <xdr:colOff>219075</xdr:colOff>
      <xdr:row>225</xdr:row>
      <xdr:rowOff>123825</xdr:rowOff>
    </xdr:to>
    <xdr:sp macro="" textlink="">
      <xdr:nvSpPr>
        <xdr:cNvPr id="57578" name="AutoShape 18">
          <a:extLst>
            <a:ext uri="{FF2B5EF4-FFF2-40B4-BE49-F238E27FC236}">
              <a16:creationId xmlns:a16="http://schemas.microsoft.com/office/drawing/2014/main" id="{DB2A4C51-BF76-45A0-8EEC-7A42C685CF7E}"/>
            </a:ext>
          </a:extLst>
        </xdr:cNvPr>
        <xdr:cNvSpPr>
          <a:spLocks/>
        </xdr:cNvSpPr>
      </xdr:nvSpPr>
      <xdr:spPr bwMode="auto">
        <a:xfrm>
          <a:off x="1143000" y="4756785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48</xdr:row>
      <xdr:rowOff>47625</xdr:rowOff>
    </xdr:from>
    <xdr:to>
      <xdr:col>3</xdr:col>
      <xdr:colOff>219075</xdr:colOff>
      <xdr:row>48</xdr:row>
      <xdr:rowOff>123825</xdr:rowOff>
    </xdr:to>
    <xdr:sp macro="" textlink="">
      <xdr:nvSpPr>
        <xdr:cNvPr id="57579" name="AutoShape 1">
          <a:extLst>
            <a:ext uri="{FF2B5EF4-FFF2-40B4-BE49-F238E27FC236}">
              <a16:creationId xmlns:a16="http://schemas.microsoft.com/office/drawing/2014/main" id="{73F2FA42-26DF-447B-BD46-A4B1E613696F}"/>
            </a:ext>
          </a:extLst>
        </xdr:cNvPr>
        <xdr:cNvSpPr>
          <a:spLocks/>
        </xdr:cNvSpPr>
      </xdr:nvSpPr>
      <xdr:spPr bwMode="auto">
        <a:xfrm>
          <a:off x="1143000" y="102203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183</xdr:row>
      <xdr:rowOff>47625</xdr:rowOff>
    </xdr:from>
    <xdr:to>
      <xdr:col>3</xdr:col>
      <xdr:colOff>219075</xdr:colOff>
      <xdr:row>183</xdr:row>
      <xdr:rowOff>123825</xdr:rowOff>
    </xdr:to>
    <xdr:sp macro="" textlink="">
      <xdr:nvSpPr>
        <xdr:cNvPr id="57580" name="AutoShape 1">
          <a:extLst>
            <a:ext uri="{FF2B5EF4-FFF2-40B4-BE49-F238E27FC236}">
              <a16:creationId xmlns:a16="http://schemas.microsoft.com/office/drawing/2014/main" id="{F308296F-7E72-408B-B3A3-B0F553617A78}"/>
            </a:ext>
          </a:extLst>
        </xdr:cNvPr>
        <xdr:cNvSpPr>
          <a:spLocks/>
        </xdr:cNvSpPr>
      </xdr:nvSpPr>
      <xdr:spPr bwMode="auto">
        <a:xfrm>
          <a:off x="1143000" y="387191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225</xdr:row>
      <xdr:rowOff>47625</xdr:rowOff>
    </xdr:from>
    <xdr:to>
      <xdr:col>3</xdr:col>
      <xdr:colOff>219075</xdr:colOff>
      <xdr:row>225</xdr:row>
      <xdr:rowOff>123825</xdr:rowOff>
    </xdr:to>
    <xdr:sp macro="" textlink="">
      <xdr:nvSpPr>
        <xdr:cNvPr id="57581" name="AutoShape 1">
          <a:extLst>
            <a:ext uri="{FF2B5EF4-FFF2-40B4-BE49-F238E27FC236}">
              <a16:creationId xmlns:a16="http://schemas.microsoft.com/office/drawing/2014/main" id="{FA11B66F-A704-4C03-BA3F-822F034348A6}"/>
            </a:ext>
          </a:extLst>
        </xdr:cNvPr>
        <xdr:cNvSpPr>
          <a:spLocks/>
        </xdr:cNvSpPr>
      </xdr:nvSpPr>
      <xdr:spPr bwMode="auto">
        <a:xfrm>
          <a:off x="1143000" y="4756785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142875</xdr:colOff>
      <xdr:row>48</xdr:row>
      <xdr:rowOff>47625</xdr:rowOff>
    </xdr:from>
    <xdr:to>
      <xdr:col>3</xdr:col>
      <xdr:colOff>219075</xdr:colOff>
      <xdr:row>48</xdr:row>
      <xdr:rowOff>123825</xdr:rowOff>
    </xdr:to>
    <xdr:sp macro="" textlink="">
      <xdr:nvSpPr>
        <xdr:cNvPr id="52745" name="AutoShape 1">
          <a:extLst>
            <a:ext uri="{FF2B5EF4-FFF2-40B4-BE49-F238E27FC236}">
              <a16:creationId xmlns:a16="http://schemas.microsoft.com/office/drawing/2014/main" id="{E48F8271-293E-4A7A-83DE-E88DE8EF1EED}"/>
            </a:ext>
          </a:extLst>
        </xdr:cNvPr>
        <xdr:cNvSpPr>
          <a:spLocks/>
        </xdr:cNvSpPr>
      </xdr:nvSpPr>
      <xdr:spPr bwMode="auto">
        <a:xfrm>
          <a:off x="1143000" y="102203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183</xdr:row>
      <xdr:rowOff>47625</xdr:rowOff>
    </xdr:from>
    <xdr:to>
      <xdr:col>3</xdr:col>
      <xdr:colOff>219075</xdr:colOff>
      <xdr:row>183</xdr:row>
      <xdr:rowOff>123825</xdr:rowOff>
    </xdr:to>
    <xdr:sp macro="" textlink="">
      <xdr:nvSpPr>
        <xdr:cNvPr id="52746" name="AutoShape 10">
          <a:extLst>
            <a:ext uri="{FF2B5EF4-FFF2-40B4-BE49-F238E27FC236}">
              <a16:creationId xmlns:a16="http://schemas.microsoft.com/office/drawing/2014/main" id="{AEBD3191-4E06-4505-9E2C-C923FDD50D72}"/>
            </a:ext>
          </a:extLst>
        </xdr:cNvPr>
        <xdr:cNvSpPr>
          <a:spLocks/>
        </xdr:cNvSpPr>
      </xdr:nvSpPr>
      <xdr:spPr bwMode="auto">
        <a:xfrm>
          <a:off x="1143000" y="387191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228</xdr:row>
      <xdr:rowOff>47625</xdr:rowOff>
    </xdr:from>
    <xdr:to>
      <xdr:col>3</xdr:col>
      <xdr:colOff>219075</xdr:colOff>
      <xdr:row>228</xdr:row>
      <xdr:rowOff>123825</xdr:rowOff>
    </xdr:to>
    <xdr:sp macro="" textlink="">
      <xdr:nvSpPr>
        <xdr:cNvPr id="52747" name="AutoShape 14">
          <a:extLst>
            <a:ext uri="{FF2B5EF4-FFF2-40B4-BE49-F238E27FC236}">
              <a16:creationId xmlns:a16="http://schemas.microsoft.com/office/drawing/2014/main" id="{F88D08D3-560F-42F2-A684-7DFBA69772B6}"/>
            </a:ext>
          </a:extLst>
        </xdr:cNvPr>
        <xdr:cNvSpPr>
          <a:spLocks/>
        </xdr:cNvSpPr>
      </xdr:nvSpPr>
      <xdr:spPr bwMode="auto">
        <a:xfrm>
          <a:off x="1143000" y="4817745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270</xdr:row>
      <xdr:rowOff>47625</xdr:rowOff>
    </xdr:from>
    <xdr:to>
      <xdr:col>3</xdr:col>
      <xdr:colOff>219075</xdr:colOff>
      <xdr:row>270</xdr:row>
      <xdr:rowOff>123825</xdr:rowOff>
    </xdr:to>
    <xdr:sp macro="" textlink="">
      <xdr:nvSpPr>
        <xdr:cNvPr id="52748" name="AutoShape 18">
          <a:extLst>
            <a:ext uri="{FF2B5EF4-FFF2-40B4-BE49-F238E27FC236}">
              <a16:creationId xmlns:a16="http://schemas.microsoft.com/office/drawing/2014/main" id="{40865DAE-B940-4FD8-889B-8E0F301CC663}"/>
            </a:ext>
          </a:extLst>
        </xdr:cNvPr>
        <xdr:cNvSpPr>
          <a:spLocks/>
        </xdr:cNvSpPr>
      </xdr:nvSpPr>
      <xdr:spPr bwMode="auto">
        <a:xfrm>
          <a:off x="1143000" y="570261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48</xdr:row>
      <xdr:rowOff>47625</xdr:rowOff>
    </xdr:from>
    <xdr:to>
      <xdr:col>3</xdr:col>
      <xdr:colOff>219075</xdr:colOff>
      <xdr:row>48</xdr:row>
      <xdr:rowOff>123825</xdr:rowOff>
    </xdr:to>
    <xdr:sp macro="" textlink="">
      <xdr:nvSpPr>
        <xdr:cNvPr id="52749" name="AutoShape 1">
          <a:extLst>
            <a:ext uri="{FF2B5EF4-FFF2-40B4-BE49-F238E27FC236}">
              <a16:creationId xmlns:a16="http://schemas.microsoft.com/office/drawing/2014/main" id="{2FB38571-15E4-4BCF-80AA-3E162C8CC9BA}"/>
            </a:ext>
          </a:extLst>
        </xdr:cNvPr>
        <xdr:cNvSpPr>
          <a:spLocks/>
        </xdr:cNvSpPr>
      </xdr:nvSpPr>
      <xdr:spPr bwMode="auto">
        <a:xfrm>
          <a:off x="1143000" y="102203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183</xdr:row>
      <xdr:rowOff>47625</xdr:rowOff>
    </xdr:from>
    <xdr:to>
      <xdr:col>3</xdr:col>
      <xdr:colOff>219075</xdr:colOff>
      <xdr:row>183</xdr:row>
      <xdr:rowOff>123825</xdr:rowOff>
    </xdr:to>
    <xdr:sp macro="" textlink="">
      <xdr:nvSpPr>
        <xdr:cNvPr id="52750" name="AutoShape 1">
          <a:extLst>
            <a:ext uri="{FF2B5EF4-FFF2-40B4-BE49-F238E27FC236}">
              <a16:creationId xmlns:a16="http://schemas.microsoft.com/office/drawing/2014/main" id="{A3F03320-2455-4389-B82F-62A97FA602EE}"/>
            </a:ext>
          </a:extLst>
        </xdr:cNvPr>
        <xdr:cNvSpPr>
          <a:spLocks/>
        </xdr:cNvSpPr>
      </xdr:nvSpPr>
      <xdr:spPr bwMode="auto">
        <a:xfrm>
          <a:off x="1143000" y="3871912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228</xdr:row>
      <xdr:rowOff>47625</xdr:rowOff>
    </xdr:from>
    <xdr:to>
      <xdr:col>3</xdr:col>
      <xdr:colOff>219075</xdr:colOff>
      <xdr:row>228</xdr:row>
      <xdr:rowOff>123825</xdr:rowOff>
    </xdr:to>
    <xdr:sp macro="" textlink="">
      <xdr:nvSpPr>
        <xdr:cNvPr id="52751" name="AutoShape 1">
          <a:extLst>
            <a:ext uri="{FF2B5EF4-FFF2-40B4-BE49-F238E27FC236}">
              <a16:creationId xmlns:a16="http://schemas.microsoft.com/office/drawing/2014/main" id="{92FDC291-8CF6-4961-A0FC-AC55AD555273}"/>
            </a:ext>
          </a:extLst>
        </xdr:cNvPr>
        <xdr:cNvSpPr>
          <a:spLocks/>
        </xdr:cNvSpPr>
      </xdr:nvSpPr>
      <xdr:spPr bwMode="auto">
        <a:xfrm>
          <a:off x="1143000" y="48177450"/>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xdr:col>
      <xdr:colOff>142875</xdr:colOff>
      <xdr:row>270</xdr:row>
      <xdr:rowOff>47625</xdr:rowOff>
    </xdr:from>
    <xdr:to>
      <xdr:col>3</xdr:col>
      <xdr:colOff>219075</xdr:colOff>
      <xdr:row>270</xdr:row>
      <xdr:rowOff>123825</xdr:rowOff>
    </xdr:to>
    <xdr:sp macro="" textlink="">
      <xdr:nvSpPr>
        <xdr:cNvPr id="52752" name="AutoShape 1">
          <a:extLst>
            <a:ext uri="{FF2B5EF4-FFF2-40B4-BE49-F238E27FC236}">
              <a16:creationId xmlns:a16="http://schemas.microsoft.com/office/drawing/2014/main" id="{5DACCA2F-360B-4EB0-95B5-1F8FCFE388D5}"/>
            </a:ext>
          </a:extLst>
        </xdr:cNvPr>
        <xdr:cNvSpPr>
          <a:spLocks/>
        </xdr:cNvSpPr>
      </xdr:nvSpPr>
      <xdr:spPr bwMode="auto">
        <a:xfrm>
          <a:off x="1143000" y="57026175"/>
          <a:ext cx="76200" cy="76200"/>
        </a:xfrm>
        <a:prstGeom prst="leftBracket">
          <a:avLst>
            <a:gd name="adj" fmla="val 83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round/>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5"/>
  <sheetViews>
    <sheetView tabSelected="1" zoomScaleNormal="100" workbookViewId="0">
      <selection activeCell="H40" sqref="H40"/>
    </sheetView>
  </sheetViews>
  <sheetFormatPr defaultRowHeight="12.75"/>
  <cols>
    <col min="1" max="1" width="2.140625" customWidth="1"/>
    <col min="2" max="2" width="3.85546875" customWidth="1"/>
    <col min="3" max="3" width="9" customWidth="1"/>
    <col min="4" max="4" width="24.140625" customWidth="1"/>
    <col min="5" max="5" width="11.85546875" customWidth="1"/>
    <col min="6" max="7" width="18.140625" customWidth="1"/>
    <col min="8" max="9" width="20" customWidth="1"/>
    <col min="10" max="10" width="4.5703125" customWidth="1"/>
    <col min="11" max="11" width="5.28515625" customWidth="1"/>
    <col min="12" max="12" width="15" customWidth="1"/>
    <col min="13" max="13" width="12.42578125" customWidth="1"/>
    <col min="14" max="14" width="11.140625" customWidth="1"/>
    <col min="17" max="17" width="15" customWidth="1"/>
  </cols>
  <sheetData>
    <row r="1" spans="1:12" ht="18">
      <c r="A1" s="127" t="s">
        <v>111</v>
      </c>
      <c r="B1" s="127"/>
      <c r="C1" s="127"/>
      <c r="D1" s="127"/>
      <c r="E1" s="127"/>
      <c r="F1" s="127"/>
      <c r="G1" s="127"/>
      <c r="H1" s="127"/>
      <c r="I1" s="127"/>
      <c r="J1" s="127"/>
      <c r="K1" s="116"/>
    </row>
    <row r="2" spans="1:12" ht="15.75">
      <c r="A2" s="1" t="s">
        <v>16</v>
      </c>
      <c r="B2" s="29"/>
      <c r="C2" s="29"/>
      <c r="D2" s="29"/>
      <c r="E2" s="29"/>
      <c r="F2" s="29"/>
      <c r="G2" s="29"/>
      <c r="H2" s="29"/>
      <c r="I2" s="29"/>
      <c r="J2" s="29"/>
      <c r="K2" s="29"/>
      <c r="L2" s="30"/>
    </row>
    <row r="3" spans="1:12" ht="15.75">
      <c r="A3" s="3" t="s">
        <v>20</v>
      </c>
      <c r="B3" s="29"/>
      <c r="C3" s="29"/>
      <c r="D3" s="29"/>
      <c r="E3" s="29"/>
      <c r="F3" s="29"/>
      <c r="G3" s="29"/>
      <c r="H3" s="29"/>
      <c r="I3" s="29"/>
      <c r="J3" s="29"/>
      <c r="K3" s="29"/>
      <c r="L3" s="30"/>
    </row>
    <row r="4" spans="1:12" ht="15.75">
      <c r="A4" s="3" t="s">
        <v>17</v>
      </c>
      <c r="B4" s="29"/>
      <c r="C4" s="29"/>
      <c r="D4" s="29"/>
      <c r="E4" s="29"/>
      <c r="F4" s="29"/>
      <c r="G4" s="29"/>
      <c r="H4" s="29"/>
      <c r="I4" s="29"/>
      <c r="J4" s="29"/>
      <c r="K4" s="29"/>
      <c r="L4" s="30"/>
    </row>
    <row r="5" spans="1:12" ht="36.75" customHeight="1">
      <c r="C5" s="4" t="s">
        <v>22</v>
      </c>
      <c r="E5" s="128" t="s">
        <v>81</v>
      </c>
      <c r="F5" s="128"/>
      <c r="G5" s="128"/>
      <c r="H5" s="128"/>
      <c r="I5" s="128"/>
      <c r="J5" s="128"/>
      <c r="K5" s="87"/>
      <c r="L5" s="58"/>
    </row>
    <row r="6" spans="1:12" ht="15.75">
      <c r="C6" s="48" t="s">
        <v>21</v>
      </c>
      <c r="E6" s="92" t="s">
        <v>82</v>
      </c>
      <c r="F6" s="92"/>
      <c r="G6" s="92"/>
      <c r="H6" s="92"/>
      <c r="I6" s="92"/>
      <c r="J6" s="92"/>
      <c r="K6" s="88"/>
      <c r="L6" s="58"/>
    </row>
    <row r="8" spans="1:12" ht="13.5" thickBot="1">
      <c r="L8" s="46"/>
    </row>
    <row r="9" spans="1:12" ht="32.25" thickBot="1">
      <c r="B9" s="6"/>
      <c r="C9" s="6"/>
      <c r="D9" s="6"/>
      <c r="E9" s="6"/>
      <c r="F9" s="68" t="s">
        <v>23</v>
      </c>
      <c r="G9" s="68" t="s">
        <v>98</v>
      </c>
      <c r="H9" s="91" t="s">
        <v>103</v>
      </c>
      <c r="I9" s="91" t="s">
        <v>104</v>
      </c>
      <c r="L9" s="46" t="s">
        <v>64</v>
      </c>
    </row>
    <row r="10" spans="1:12" ht="16.5" thickBot="1">
      <c r="B10" s="62" t="s">
        <v>0</v>
      </c>
      <c r="C10" s="69" t="s">
        <v>83</v>
      </c>
      <c r="D10" s="63"/>
      <c r="E10" s="63"/>
      <c r="F10" s="84"/>
      <c r="G10" s="84"/>
      <c r="H10" s="84"/>
      <c r="I10" s="60"/>
      <c r="L10" s="47"/>
    </row>
    <row r="11" spans="1:12" ht="15.75">
      <c r="B11" s="9"/>
      <c r="C11" s="10" t="s">
        <v>1</v>
      </c>
      <c r="D11" s="7"/>
      <c r="E11" s="11"/>
      <c r="F11" s="78">
        <v>0</v>
      </c>
      <c r="G11" s="78">
        <v>0</v>
      </c>
      <c r="H11" s="78">
        <v>0</v>
      </c>
      <c r="I11" s="31"/>
      <c r="L11" s="46" t="s">
        <v>65</v>
      </c>
    </row>
    <row r="12" spans="1:12" ht="16.5" thickBot="1">
      <c r="B12" s="9"/>
      <c r="C12" s="10" t="s">
        <v>2</v>
      </c>
      <c r="D12" s="7"/>
      <c r="E12" s="11"/>
      <c r="F12" s="78">
        <v>0</v>
      </c>
      <c r="G12" s="78">
        <v>0</v>
      </c>
      <c r="H12" s="78">
        <v>0</v>
      </c>
      <c r="I12" s="31"/>
      <c r="L12" s="46" t="s">
        <v>66</v>
      </c>
    </row>
    <row r="13" spans="1:12" ht="16.5" thickBot="1">
      <c r="B13" s="9"/>
      <c r="C13" s="10" t="s">
        <v>3</v>
      </c>
      <c r="D13" s="7"/>
      <c r="E13" s="11"/>
      <c r="F13" s="78">
        <v>0</v>
      </c>
      <c r="G13" s="78">
        <v>0</v>
      </c>
      <c r="H13" s="78">
        <v>0</v>
      </c>
      <c r="I13" s="31"/>
      <c r="L13" s="47"/>
    </row>
    <row r="14" spans="1:12" ht="16.5" thickBot="1">
      <c r="B14" s="9"/>
      <c r="C14" s="10" t="s">
        <v>4</v>
      </c>
      <c r="D14" s="7"/>
      <c r="E14" s="11"/>
      <c r="F14" s="78">
        <v>0</v>
      </c>
      <c r="G14" s="78">
        <v>0</v>
      </c>
      <c r="H14" s="78">
        <v>0</v>
      </c>
      <c r="I14" s="31"/>
      <c r="L14" s="49" t="s">
        <v>120</v>
      </c>
    </row>
    <row r="15" spans="1:12" ht="16.5" thickBot="1">
      <c r="B15" s="9"/>
      <c r="C15" s="12" t="s">
        <v>24</v>
      </c>
      <c r="D15" s="7"/>
      <c r="E15" s="11"/>
      <c r="F15" s="78">
        <v>0</v>
      </c>
      <c r="G15" s="78">
        <v>0</v>
      </c>
      <c r="H15" s="78">
        <v>0</v>
      </c>
      <c r="I15" s="31"/>
      <c r="L15" s="56"/>
    </row>
    <row r="16" spans="1:12" ht="16.5" thickBot="1">
      <c r="B16" s="9"/>
      <c r="C16" s="12" t="s">
        <v>25</v>
      </c>
      <c r="D16" s="7" t="s">
        <v>48</v>
      </c>
      <c r="E16" s="11"/>
      <c r="F16" s="78">
        <v>0</v>
      </c>
      <c r="G16" s="78">
        <v>0</v>
      </c>
      <c r="H16" s="78">
        <v>0</v>
      </c>
      <c r="I16" s="31"/>
      <c r="L16" s="46" t="s">
        <v>67</v>
      </c>
    </row>
    <row r="17" spans="2:17" ht="16.5" thickBot="1">
      <c r="B17" s="9" t="s">
        <v>33</v>
      </c>
      <c r="C17" s="66" t="s">
        <v>84</v>
      </c>
      <c r="D17" s="7"/>
      <c r="E17" s="11"/>
      <c r="F17" s="77"/>
      <c r="G17" s="77"/>
      <c r="H17" s="77"/>
      <c r="I17" s="31"/>
      <c r="L17" s="121" t="s">
        <v>68</v>
      </c>
      <c r="M17" s="122"/>
      <c r="N17" s="123"/>
    </row>
    <row r="18" spans="2:17" ht="16.5" thickBot="1">
      <c r="B18" s="9"/>
      <c r="C18" s="12" t="s">
        <v>1</v>
      </c>
      <c r="D18" s="7" t="s">
        <v>30</v>
      </c>
      <c r="E18" s="11"/>
      <c r="F18" s="78">
        <v>0</v>
      </c>
      <c r="G18" s="78">
        <v>0</v>
      </c>
      <c r="H18" s="78">
        <v>0</v>
      </c>
      <c r="I18" s="31"/>
      <c r="L18" s="55"/>
      <c r="M18" s="46" t="s">
        <v>92</v>
      </c>
    </row>
    <row r="19" spans="2:17" ht="15.75">
      <c r="B19" s="9"/>
      <c r="C19" s="12" t="s">
        <v>2</v>
      </c>
      <c r="D19" s="7" t="s">
        <v>31</v>
      </c>
      <c r="E19" s="11"/>
      <c r="F19" s="78">
        <v>0</v>
      </c>
      <c r="G19" s="78">
        <v>0</v>
      </c>
      <c r="H19" s="78">
        <v>0</v>
      </c>
      <c r="I19" s="23">
        <v>0</v>
      </c>
      <c r="L19" s="49"/>
      <c r="M19" s="113"/>
      <c r="N19" s="113"/>
      <c r="O19" s="113"/>
      <c r="P19" s="113"/>
      <c r="Q19" s="53"/>
    </row>
    <row r="20" spans="2:17" ht="15.75">
      <c r="B20" s="9"/>
      <c r="C20" s="12" t="s">
        <v>3</v>
      </c>
      <c r="D20" s="7" t="s">
        <v>26</v>
      </c>
      <c r="E20" s="11"/>
      <c r="F20" s="78">
        <v>0</v>
      </c>
      <c r="G20" s="77"/>
      <c r="H20" s="78">
        <v>0</v>
      </c>
      <c r="I20" s="31"/>
      <c r="L20" s="114"/>
      <c r="M20" s="113"/>
      <c r="N20" s="113"/>
      <c r="O20" s="113"/>
      <c r="P20" s="113"/>
    </row>
    <row r="21" spans="2:17" ht="15.75">
      <c r="B21" s="9"/>
      <c r="C21" s="67" t="s">
        <v>4</v>
      </c>
      <c r="D21" s="5" t="s">
        <v>27</v>
      </c>
      <c r="E21" s="5"/>
      <c r="F21" s="78">
        <v>0</v>
      </c>
      <c r="G21" s="78">
        <v>0</v>
      </c>
      <c r="H21" s="78">
        <v>0</v>
      </c>
      <c r="I21" s="31"/>
      <c r="L21" s="49"/>
      <c r="M21" s="113"/>
      <c r="N21" s="113"/>
      <c r="O21" s="113"/>
      <c r="P21" s="113"/>
    </row>
    <row r="22" spans="2:17" ht="15.75">
      <c r="B22" s="9"/>
      <c r="C22" s="67" t="s">
        <v>24</v>
      </c>
      <c r="D22" s="5" t="s">
        <v>91</v>
      </c>
      <c r="E22" s="5"/>
      <c r="F22" s="78">
        <v>0</v>
      </c>
      <c r="G22" s="78">
        <v>0</v>
      </c>
      <c r="H22" s="78">
        <v>0</v>
      </c>
      <c r="I22" s="31"/>
      <c r="L22" s="49"/>
      <c r="M22" s="113"/>
      <c r="N22" s="113"/>
      <c r="O22" s="113"/>
      <c r="P22" s="113"/>
    </row>
    <row r="23" spans="2:17" ht="15.75">
      <c r="B23" s="24" t="s">
        <v>5</v>
      </c>
      <c r="C23" s="25" t="s">
        <v>37</v>
      </c>
      <c r="D23" s="25"/>
      <c r="E23" s="5"/>
      <c r="F23" s="78">
        <f>SUM(F11:F22)</f>
        <v>0</v>
      </c>
      <c r="G23" s="78">
        <f>SUM(G11:G22)</f>
        <v>0</v>
      </c>
      <c r="H23" s="78">
        <f>SUM(H11:H22)</f>
        <v>0</v>
      </c>
      <c r="I23" s="23">
        <f>SUM(I11:I22)</f>
        <v>0</v>
      </c>
      <c r="L23" s="49"/>
      <c r="M23" s="113"/>
      <c r="N23" s="113"/>
      <c r="O23" s="113"/>
      <c r="P23" s="113"/>
      <c r="Q23" s="53"/>
    </row>
    <row r="24" spans="2:17" ht="15.75">
      <c r="B24" s="9" t="s">
        <v>6</v>
      </c>
      <c r="C24" s="7" t="s">
        <v>87</v>
      </c>
      <c r="D24" s="7"/>
      <c r="E24" s="61"/>
      <c r="F24" s="77"/>
      <c r="G24" s="77"/>
      <c r="H24" s="77"/>
      <c r="I24" s="31"/>
      <c r="L24" s="113"/>
      <c r="M24" s="113"/>
      <c r="N24" s="113"/>
      <c r="O24" s="113"/>
      <c r="P24" s="113"/>
    </row>
    <row r="25" spans="2:17" ht="15.75">
      <c r="B25" s="9"/>
      <c r="C25" s="7" t="s">
        <v>93</v>
      </c>
      <c r="D25" s="7"/>
      <c r="E25" s="74">
        <v>0.44</v>
      </c>
      <c r="F25" s="78">
        <f>ROUND(($E$25)*SUM(F11:F19),0)</f>
        <v>0</v>
      </c>
      <c r="G25" s="78">
        <f>ROUND(($E$25)*SUM(G11:G19),0)</f>
        <v>0</v>
      </c>
      <c r="H25" s="78">
        <f>ROUND(($E$25)*SUM(H11:H19),0)</f>
        <v>0</v>
      </c>
      <c r="I25" s="23">
        <v>0</v>
      </c>
    </row>
    <row r="26" spans="2:17" ht="15.75">
      <c r="B26" s="9"/>
      <c r="C26" s="7" t="s">
        <v>94</v>
      </c>
      <c r="D26" s="7"/>
      <c r="E26" s="71">
        <v>7.6499999999999999E-2</v>
      </c>
      <c r="F26" s="78">
        <f>ROUND($F$22*E26,0)</f>
        <v>0</v>
      </c>
      <c r="G26" s="78">
        <f>ROUND($G$22*E26,0)</f>
        <v>0</v>
      </c>
      <c r="H26" s="78">
        <f>ROUND($H$22*E26,0)</f>
        <v>0</v>
      </c>
      <c r="I26" s="31"/>
    </row>
    <row r="27" spans="2:17" ht="15.75">
      <c r="B27" s="9" t="s">
        <v>7</v>
      </c>
      <c r="C27" s="7" t="s">
        <v>88</v>
      </c>
      <c r="D27" s="7"/>
      <c r="E27" s="71"/>
      <c r="F27" s="78">
        <f>SUM(F25:F26)</f>
        <v>0</v>
      </c>
      <c r="G27" s="78">
        <f>SUM(G25:G26)</f>
        <v>0</v>
      </c>
      <c r="H27" s="78">
        <f>SUM(H25:H26)</f>
        <v>0</v>
      </c>
      <c r="I27" s="23">
        <f>SUM(I25:I26)</f>
        <v>0</v>
      </c>
    </row>
    <row r="28" spans="2:17" ht="15.75">
      <c r="B28" s="9" t="s">
        <v>8</v>
      </c>
      <c r="C28" s="5" t="s">
        <v>38</v>
      </c>
      <c r="D28" s="7"/>
      <c r="E28" s="11"/>
      <c r="F28" s="78">
        <f>SUM(F23+F27)</f>
        <v>0</v>
      </c>
      <c r="G28" s="78">
        <f>SUM(G23+G27)</f>
        <v>0</v>
      </c>
      <c r="H28" s="78">
        <f>SUM(H23+H27)</f>
        <v>0</v>
      </c>
      <c r="I28" s="23">
        <f>SUM(I23+I27)</f>
        <v>0</v>
      </c>
      <c r="Q28" s="53"/>
    </row>
    <row r="29" spans="2:17" ht="15.75">
      <c r="B29" s="8" t="s">
        <v>9</v>
      </c>
      <c r="C29" s="5" t="s">
        <v>28</v>
      </c>
      <c r="D29" s="7"/>
      <c r="E29" s="14"/>
      <c r="F29" s="78">
        <v>0</v>
      </c>
      <c r="G29" s="78">
        <v>0</v>
      </c>
      <c r="H29" s="78">
        <v>0</v>
      </c>
      <c r="I29" s="23">
        <v>0</v>
      </c>
    </row>
    <row r="30" spans="2:17" ht="15.75">
      <c r="B30" s="15" t="s">
        <v>10</v>
      </c>
      <c r="C30" s="16" t="s">
        <v>19</v>
      </c>
      <c r="D30" s="6"/>
      <c r="E30" s="11"/>
      <c r="F30" s="78">
        <v>0</v>
      </c>
      <c r="G30" s="78">
        <v>0</v>
      </c>
      <c r="H30" s="78">
        <v>0</v>
      </c>
      <c r="I30" s="23">
        <v>0</v>
      </c>
    </row>
    <row r="31" spans="2:17" ht="15.75">
      <c r="B31" s="9" t="s">
        <v>11</v>
      </c>
      <c r="C31" s="17" t="s">
        <v>34</v>
      </c>
      <c r="D31" s="7"/>
      <c r="E31" s="11"/>
      <c r="F31" s="78">
        <v>0</v>
      </c>
      <c r="G31" s="78">
        <v>0</v>
      </c>
      <c r="H31" s="78">
        <v>0</v>
      </c>
      <c r="I31" s="23">
        <v>0</v>
      </c>
    </row>
    <row r="32" spans="2:17" ht="15.75">
      <c r="B32" s="9" t="s">
        <v>12</v>
      </c>
      <c r="C32" s="17" t="s">
        <v>35</v>
      </c>
      <c r="D32" s="7"/>
      <c r="E32" s="11"/>
      <c r="F32" s="79"/>
      <c r="G32" s="79"/>
      <c r="H32" s="79"/>
      <c r="I32" s="32"/>
      <c r="N32" s="43" t="s">
        <v>61</v>
      </c>
    </row>
    <row r="33" spans="1:17" ht="15.75">
      <c r="B33" s="26"/>
      <c r="C33" s="17" t="s">
        <v>39</v>
      </c>
      <c r="D33" s="7"/>
      <c r="E33" s="11"/>
      <c r="F33" s="78">
        <f>SUM(M35:M38)</f>
        <v>0</v>
      </c>
      <c r="G33" s="78">
        <v>0</v>
      </c>
      <c r="H33" s="78">
        <v>0</v>
      </c>
      <c r="I33" s="32"/>
      <c r="L33" s="44" t="s">
        <v>55</v>
      </c>
      <c r="N33" s="43" t="s">
        <v>62</v>
      </c>
    </row>
    <row r="34" spans="1:17" ht="15.75">
      <c r="B34" s="9"/>
      <c r="C34" s="17" t="s">
        <v>40</v>
      </c>
      <c r="D34" s="7"/>
      <c r="E34" s="11"/>
      <c r="F34" s="78">
        <v>0</v>
      </c>
      <c r="G34" s="78">
        <v>0</v>
      </c>
      <c r="H34" s="78">
        <v>0</v>
      </c>
      <c r="I34" s="23">
        <v>0</v>
      </c>
      <c r="L34" s="44" t="s">
        <v>56</v>
      </c>
      <c r="M34" s="42" t="s">
        <v>54</v>
      </c>
      <c r="N34" s="43" t="s">
        <v>63</v>
      </c>
      <c r="Q34" s="53"/>
    </row>
    <row r="35" spans="1:17" ht="15.75">
      <c r="B35" s="9"/>
      <c r="C35" s="17" t="s">
        <v>86</v>
      </c>
      <c r="D35" s="7"/>
      <c r="E35" s="11"/>
      <c r="F35" s="78">
        <v>0</v>
      </c>
      <c r="G35" s="78">
        <v>0</v>
      </c>
      <c r="H35" s="78">
        <v>0</v>
      </c>
      <c r="I35" s="23">
        <v>0</v>
      </c>
      <c r="L35" s="36" t="s">
        <v>50</v>
      </c>
      <c r="M35" s="39"/>
      <c r="N35" s="45">
        <f>IF(M35&gt;=25000,"25,000",M35)</f>
        <v>0</v>
      </c>
    </row>
    <row r="36" spans="1:17" ht="15.75">
      <c r="B36" s="9" t="s">
        <v>13</v>
      </c>
      <c r="C36" s="17" t="s">
        <v>36</v>
      </c>
      <c r="D36" s="7"/>
      <c r="E36" s="11"/>
      <c r="F36" s="78">
        <v>0</v>
      </c>
      <c r="G36" s="78">
        <v>0</v>
      </c>
      <c r="H36" s="78">
        <v>0</v>
      </c>
      <c r="I36" s="23">
        <v>0</v>
      </c>
      <c r="L36" s="37" t="s">
        <v>51</v>
      </c>
      <c r="M36" s="40"/>
      <c r="N36" s="45">
        <f>IF(M36&gt;=25000,"25,000",M36)</f>
        <v>0</v>
      </c>
    </row>
    <row r="37" spans="1:17" ht="15.75">
      <c r="B37" s="9" t="s">
        <v>14</v>
      </c>
      <c r="C37" s="7" t="s">
        <v>18</v>
      </c>
      <c r="D37" s="7"/>
      <c r="E37" s="11"/>
      <c r="F37" s="78">
        <v>0</v>
      </c>
      <c r="G37" s="78">
        <v>0</v>
      </c>
      <c r="H37" s="78">
        <v>0</v>
      </c>
      <c r="I37" s="23">
        <v>0</v>
      </c>
      <c r="L37" s="37" t="s">
        <v>52</v>
      </c>
      <c r="M37" s="40"/>
      <c r="N37" s="45">
        <f>IF(M37&gt;=25000,"25,000",M37)</f>
        <v>0</v>
      </c>
      <c r="Q37" s="54"/>
    </row>
    <row r="38" spans="1:17" ht="15.75">
      <c r="B38" s="9" t="s">
        <v>15</v>
      </c>
      <c r="C38" s="7" t="s">
        <v>114</v>
      </c>
      <c r="D38" s="7"/>
      <c r="E38" s="11"/>
      <c r="F38" s="78">
        <v>0</v>
      </c>
      <c r="G38" s="78">
        <v>0</v>
      </c>
      <c r="H38" s="78">
        <v>0</v>
      </c>
      <c r="I38" s="23">
        <v>0</v>
      </c>
      <c r="L38" s="38" t="s">
        <v>53</v>
      </c>
      <c r="M38" s="41"/>
      <c r="N38" s="45">
        <f>IF(M38&gt;=25000,"25,000",M38)</f>
        <v>0</v>
      </c>
      <c r="Q38" s="54"/>
    </row>
    <row r="39" spans="1:17" ht="15.75">
      <c r="B39" s="9" t="s">
        <v>85</v>
      </c>
      <c r="C39" s="66" t="s">
        <v>110</v>
      </c>
      <c r="D39" s="76"/>
      <c r="E39" s="112">
        <v>0.38</v>
      </c>
      <c r="F39" s="80">
        <f>F20*E39</f>
        <v>0</v>
      </c>
      <c r="G39" s="79"/>
      <c r="H39" s="80">
        <f>H20*E39</f>
        <v>0</v>
      </c>
      <c r="I39" s="32"/>
      <c r="Q39" s="54"/>
    </row>
    <row r="40" spans="1:17" ht="15.75">
      <c r="B40" s="13" t="s">
        <v>89</v>
      </c>
      <c r="C40" s="6" t="s">
        <v>29</v>
      </c>
      <c r="D40" s="6"/>
      <c r="E40" s="18"/>
      <c r="F40" s="78">
        <f>SUM(F28:F39)</f>
        <v>0</v>
      </c>
      <c r="G40" s="78">
        <f>SUM(G28:G39)</f>
        <v>0</v>
      </c>
      <c r="H40" s="78">
        <f>SUM(H28:H39)</f>
        <v>0</v>
      </c>
      <c r="I40" s="23">
        <f>SUM(I28:I39)</f>
        <v>0</v>
      </c>
      <c r="Q40" s="54"/>
    </row>
    <row r="41" spans="1:17" ht="15.75">
      <c r="B41" s="9" t="s">
        <v>90</v>
      </c>
      <c r="C41" s="7" t="s">
        <v>41</v>
      </c>
      <c r="D41" s="7"/>
      <c r="E41" s="6"/>
      <c r="F41" s="79"/>
      <c r="G41" s="79"/>
      <c r="H41" s="79"/>
      <c r="I41" s="32"/>
      <c r="L41" s="93" t="s">
        <v>105</v>
      </c>
      <c r="Q41" s="54"/>
    </row>
    <row r="42" spans="1:17" ht="15.75">
      <c r="B42" s="34" t="s">
        <v>42</v>
      </c>
      <c r="C42" s="81">
        <f>IF(L17="Research Non-State On-Campus",0.48,IF(L17="Research State On-Campus",0.24,IF(L17="Public Service Non-State On-Campus",0.35,IF(L17="Public Service State On-Campus",0.175,IF(L17="Instruction Non-State On-Campus",0.49,IF(L17="Instruction State On-Campus",0.245,IF(L17="Off-Campus Non-State",0.26,IF(L17="Off-Campus State",0.13,L18))))))))</f>
        <v>0.48</v>
      </c>
      <c r="D42" s="82" t="s">
        <v>43</v>
      </c>
      <c r="E42" s="83">
        <f>IF($N$35&gt;25000,"25000",$N$35)+IF($N$36&gt;25000,"25000",$N$36)+IF($N$37&gt;25000,"25000",$N$37)+IF($N$38&gt;25000,"25000",$N$38)+$F$40-$F$33-$F$37-$F$39-$F$38</f>
        <v>0</v>
      </c>
      <c r="F42" s="80">
        <f>ROUND($E$42*C42,0)</f>
        <v>0</v>
      </c>
      <c r="G42" s="80">
        <f>ROUND((G40-G37-G33-G39-G38)*L42,0)</f>
        <v>0</v>
      </c>
      <c r="H42" s="80">
        <f>ROUND((H40-H37-H33-H39-H38)*L42,0)</f>
        <v>0</v>
      </c>
      <c r="I42" s="32"/>
      <c r="L42">
        <f>IF($L$17="Public Service State On-Campus",0.35,IF($L$17="Other (enter rate below)",0.48,IF($L$17="Public Service State On-Campus",0.35,IF(L17="Research State On-Campus",0.48,IF(L17="Instruction State On-Campus",0.49,IF(L17="Off-Campus State",0.26,C42))))))</f>
        <v>0.48</v>
      </c>
      <c r="Q42" s="54"/>
    </row>
    <row r="43" spans="1:17" ht="15.75">
      <c r="B43" s="85"/>
      <c r="C43" s="81"/>
      <c r="D43" s="82" t="s">
        <v>100</v>
      </c>
      <c r="E43" s="83"/>
      <c r="F43" s="79"/>
      <c r="G43" s="80">
        <v>0</v>
      </c>
      <c r="H43" s="79"/>
      <c r="I43" s="32"/>
      <c r="Q43" s="54"/>
    </row>
    <row r="44" spans="1:17" ht="17.25" thickBot="1">
      <c r="B44" s="33" t="s">
        <v>115</v>
      </c>
      <c r="C44" s="19" t="s">
        <v>32</v>
      </c>
      <c r="D44" s="20"/>
      <c r="E44" s="21"/>
      <c r="F44" s="86">
        <f>SUM(F40:F43)</f>
        <v>0</v>
      </c>
      <c r="G44" s="86">
        <f>SUM(G40:G43)</f>
        <v>0</v>
      </c>
      <c r="H44" s="86">
        <f>SUM(H40:H43)</f>
        <v>0</v>
      </c>
      <c r="I44" s="35">
        <f>SUM(I40:I43)</f>
        <v>0</v>
      </c>
      <c r="J44" s="64"/>
      <c r="Q44" s="54"/>
    </row>
    <row r="45" spans="1:17" ht="16.5">
      <c r="B45" s="65" t="s">
        <v>116</v>
      </c>
      <c r="D45" s="6"/>
      <c r="E45" s="6"/>
      <c r="F45" s="118"/>
      <c r="G45" s="118"/>
      <c r="H45" s="118"/>
      <c r="I45" s="118"/>
      <c r="J45" s="64"/>
      <c r="Q45" s="54"/>
    </row>
    <row r="46" spans="1:17" ht="16.5">
      <c r="B46" s="65"/>
      <c r="C46" s="65" t="s">
        <v>117</v>
      </c>
      <c r="D46" s="6"/>
      <c r="E46" s="6"/>
      <c r="F46" s="118"/>
      <c r="G46" s="118"/>
      <c r="H46" s="118"/>
      <c r="I46" s="118"/>
      <c r="J46" s="64"/>
      <c r="Q46" s="54"/>
    </row>
    <row r="47" spans="1:17" ht="16.5">
      <c r="A47" s="65"/>
      <c r="B47" s="65"/>
      <c r="C47" s="22"/>
      <c r="D47" s="2"/>
      <c r="E47" s="2"/>
      <c r="F47" s="2"/>
      <c r="G47" s="2"/>
      <c r="H47" s="2"/>
      <c r="I47" s="2"/>
      <c r="J47" s="64"/>
      <c r="Q47" s="54"/>
    </row>
    <row r="48" spans="1:17" ht="15.75">
      <c r="A48" s="124" t="s">
        <v>16</v>
      </c>
      <c r="B48" s="124"/>
      <c r="C48" s="124"/>
      <c r="D48" s="124"/>
      <c r="E48" s="124"/>
      <c r="F48" s="124"/>
      <c r="G48" s="124"/>
      <c r="H48" s="124"/>
      <c r="I48" s="124"/>
      <c r="J48" s="124"/>
      <c r="K48" s="59"/>
    </row>
    <row r="49" spans="1:10" ht="15.75">
      <c r="A49" s="125" t="s">
        <v>20</v>
      </c>
      <c r="B49" s="125"/>
      <c r="C49" s="125"/>
      <c r="D49" s="125"/>
      <c r="E49" s="125"/>
      <c r="F49" s="125"/>
      <c r="G49" s="125"/>
      <c r="H49" s="125"/>
      <c r="I49" s="125"/>
      <c r="J49" s="125"/>
    </row>
    <row r="50" spans="1:10" ht="17.25" customHeight="1">
      <c r="A50" s="125" t="s">
        <v>49</v>
      </c>
      <c r="B50" s="125"/>
      <c r="C50" s="125"/>
      <c r="D50" s="125"/>
      <c r="E50" s="125"/>
      <c r="F50" s="125"/>
      <c r="G50" s="125"/>
      <c r="H50" s="125"/>
      <c r="I50" s="125"/>
      <c r="J50" s="125"/>
    </row>
    <row r="51" spans="1:10" ht="36.75" customHeight="1">
      <c r="C51" s="4" t="s">
        <v>22</v>
      </c>
      <c r="D51" s="59"/>
      <c r="E51" s="126" t="str">
        <f>E5</f>
        <v>(Insert project title here.  Sheet will auto-fill on subsequent years/composite)</v>
      </c>
      <c r="F51" s="126"/>
      <c r="G51" s="126"/>
      <c r="H51" s="126"/>
      <c r="I51" s="126"/>
    </row>
    <row r="52" spans="1:10" ht="15.75">
      <c r="B52" s="4"/>
      <c r="C52" s="48" t="s">
        <v>21</v>
      </c>
      <c r="E52" s="66" t="str">
        <f>E6</f>
        <v>(Insert investigator(s) here.  Sheet will auto-fill on subsequent years/composite)</v>
      </c>
      <c r="F52" s="66"/>
      <c r="G52" s="66"/>
      <c r="H52" s="66"/>
      <c r="I52" s="66"/>
    </row>
    <row r="54" spans="1:10" ht="13.5" thickBot="1"/>
    <row r="55" spans="1:10" ht="32.25" thickBot="1">
      <c r="B55" s="6"/>
      <c r="C55" s="6"/>
      <c r="D55" s="6"/>
      <c r="E55" s="6"/>
      <c r="F55" s="68" t="s">
        <v>23</v>
      </c>
      <c r="G55" s="68" t="s">
        <v>98</v>
      </c>
      <c r="H55" s="68" t="s">
        <v>99</v>
      </c>
      <c r="I55" s="91" t="s">
        <v>104</v>
      </c>
    </row>
    <row r="56" spans="1:10" ht="15.75">
      <c r="B56" s="62" t="s">
        <v>0</v>
      </c>
      <c r="C56" s="69" t="s">
        <v>83</v>
      </c>
      <c r="D56" s="63"/>
      <c r="E56" s="63"/>
      <c r="F56" s="90"/>
      <c r="G56" s="95"/>
      <c r="H56" s="90"/>
      <c r="I56" s="60"/>
    </row>
    <row r="57" spans="1:10" ht="15.75">
      <c r="B57" s="9"/>
      <c r="C57" s="10" t="s">
        <v>1</v>
      </c>
      <c r="D57" s="7" t="str">
        <f>IF(D11=""," ",D11)</f>
        <v xml:space="preserve"> </v>
      </c>
      <c r="E57" s="11"/>
      <c r="F57" s="78">
        <f t="shared" ref="F57:H62" si="0">F11</f>
        <v>0</v>
      </c>
      <c r="G57" s="96">
        <f t="shared" si="0"/>
        <v>0</v>
      </c>
      <c r="H57" s="78">
        <f t="shared" si="0"/>
        <v>0</v>
      </c>
      <c r="I57" s="31"/>
    </row>
    <row r="58" spans="1:10" ht="15.75">
      <c r="B58" s="9"/>
      <c r="C58" s="10" t="s">
        <v>2</v>
      </c>
      <c r="D58" s="7" t="str">
        <f>IF(D12=""," ",D12)</f>
        <v xml:space="preserve"> </v>
      </c>
      <c r="E58" s="11"/>
      <c r="F58" s="78">
        <f t="shared" si="0"/>
        <v>0</v>
      </c>
      <c r="G58" s="96">
        <f t="shared" si="0"/>
        <v>0</v>
      </c>
      <c r="H58" s="78">
        <f t="shared" si="0"/>
        <v>0</v>
      </c>
      <c r="I58" s="31"/>
    </row>
    <row r="59" spans="1:10" ht="15.75">
      <c r="B59" s="9"/>
      <c r="C59" s="10" t="s">
        <v>3</v>
      </c>
      <c r="D59" s="7" t="str">
        <f>IF(D13=""," ",D13)</f>
        <v xml:space="preserve"> </v>
      </c>
      <c r="E59" s="11"/>
      <c r="F59" s="78">
        <f t="shared" si="0"/>
        <v>0</v>
      </c>
      <c r="G59" s="96">
        <f t="shared" si="0"/>
        <v>0</v>
      </c>
      <c r="H59" s="78">
        <f t="shared" si="0"/>
        <v>0</v>
      </c>
      <c r="I59" s="31"/>
    </row>
    <row r="60" spans="1:10" ht="15.75">
      <c r="B60" s="9"/>
      <c r="C60" s="10" t="s">
        <v>4</v>
      </c>
      <c r="D60" s="7" t="str">
        <f>IF(D14=""," ",D14)</f>
        <v xml:space="preserve"> </v>
      </c>
      <c r="E60" s="11"/>
      <c r="F60" s="78">
        <f t="shared" si="0"/>
        <v>0</v>
      </c>
      <c r="G60" s="96">
        <f t="shared" si="0"/>
        <v>0</v>
      </c>
      <c r="H60" s="78">
        <f t="shared" si="0"/>
        <v>0</v>
      </c>
      <c r="I60" s="31"/>
    </row>
    <row r="61" spans="1:10" ht="15.75">
      <c r="B61" s="9"/>
      <c r="C61" s="12" t="s">
        <v>24</v>
      </c>
      <c r="D61" s="7" t="str">
        <f>IF(D15=""," ",D15)</f>
        <v xml:space="preserve"> </v>
      </c>
      <c r="E61" s="11"/>
      <c r="F61" s="78">
        <f t="shared" si="0"/>
        <v>0</v>
      </c>
      <c r="G61" s="96">
        <f t="shared" si="0"/>
        <v>0</v>
      </c>
      <c r="H61" s="78">
        <f t="shared" si="0"/>
        <v>0</v>
      </c>
      <c r="I61" s="31"/>
    </row>
    <row r="62" spans="1:10" ht="15.75">
      <c r="B62" s="9"/>
      <c r="C62" s="12" t="s">
        <v>25</v>
      </c>
      <c r="D62" s="7" t="s">
        <v>48</v>
      </c>
      <c r="E62" s="11"/>
      <c r="F62" s="78">
        <f t="shared" si="0"/>
        <v>0</v>
      </c>
      <c r="G62" s="96">
        <f t="shared" si="0"/>
        <v>0</v>
      </c>
      <c r="H62" s="78">
        <f t="shared" si="0"/>
        <v>0</v>
      </c>
      <c r="I62" s="31"/>
    </row>
    <row r="63" spans="1:10" ht="15.75">
      <c r="B63" s="9" t="s">
        <v>33</v>
      </c>
      <c r="C63" s="66" t="s">
        <v>84</v>
      </c>
      <c r="D63" s="7"/>
      <c r="E63" s="11"/>
      <c r="F63" s="79"/>
      <c r="G63" s="97"/>
      <c r="H63" s="79"/>
      <c r="I63" s="31"/>
    </row>
    <row r="64" spans="1:10" ht="15.75">
      <c r="B64" s="9"/>
      <c r="C64" s="75" t="s">
        <v>1</v>
      </c>
      <c r="D64" s="7" t="s">
        <v>30</v>
      </c>
      <c r="E64" s="11"/>
      <c r="F64" s="78">
        <f t="shared" ref="F64:H65" si="1">F18</f>
        <v>0</v>
      </c>
      <c r="G64" s="96">
        <f t="shared" si="1"/>
        <v>0</v>
      </c>
      <c r="H64" s="78">
        <f t="shared" si="1"/>
        <v>0</v>
      </c>
      <c r="I64" s="31"/>
    </row>
    <row r="65" spans="2:9" ht="15.75">
      <c r="B65" s="9"/>
      <c r="C65" s="12" t="s">
        <v>2</v>
      </c>
      <c r="D65" s="7" t="s">
        <v>31</v>
      </c>
      <c r="E65" s="11"/>
      <c r="F65" s="78">
        <f t="shared" si="1"/>
        <v>0</v>
      </c>
      <c r="G65" s="96">
        <f t="shared" si="1"/>
        <v>0</v>
      </c>
      <c r="H65" s="78">
        <f t="shared" si="1"/>
        <v>0</v>
      </c>
      <c r="I65" s="23">
        <f>I19</f>
        <v>0</v>
      </c>
    </row>
    <row r="66" spans="2:9" ht="15.75">
      <c r="B66" s="9"/>
      <c r="C66" s="12" t="s">
        <v>3</v>
      </c>
      <c r="D66" s="7" t="s">
        <v>26</v>
      </c>
      <c r="E66" s="5"/>
      <c r="F66" s="78">
        <f>F20</f>
        <v>0</v>
      </c>
      <c r="G66" s="97"/>
      <c r="H66" s="78">
        <f>H20</f>
        <v>0</v>
      </c>
      <c r="I66" s="31"/>
    </row>
    <row r="67" spans="2:9" ht="15.75">
      <c r="B67" s="9"/>
      <c r="C67" s="12" t="s">
        <v>4</v>
      </c>
      <c r="D67" s="7" t="s">
        <v>27</v>
      </c>
      <c r="E67" s="7"/>
      <c r="F67" s="78">
        <f>F21</f>
        <v>0</v>
      </c>
      <c r="G67" s="96">
        <f>G21</f>
        <v>0</v>
      </c>
      <c r="H67" s="78">
        <f>H21</f>
        <v>0</v>
      </c>
      <c r="I67" s="31"/>
    </row>
    <row r="68" spans="2:9" ht="15.75">
      <c r="B68" s="8"/>
      <c r="C68" s="67" t="s">
        <v>24</v>
      </c>
      <c r="D68" s="5" t="s">
        <v>91</v>
      </c>
      <c r="E68" s="5"/>
      <c r="F68" s="78">
        <f>F22</f>
        <v>0</v>
      </c>
      <c r="G68" s="96">
        <f>G22</f>
        <v>0</v>
      </c>
      <c r="H68" s="78">
        <f>H22</f>
        <v>0</v>
      </c>
      <c r="I68" s="31"/>
    </row>
    <row r="69" spans="2:9" ht="15.75">
      <c r="B69" s="24" t="s">
        <v>5</v>
      </c>
      <c r="C69" s="25" t="s">
        <v>37</v>
      </c>
      <c r="D69" s="25"/>
      <c r="E69" s="5"/>
      <c r="F69" s="78">
        <f>F23</f>
        <v>0</v>
      </c>
      <c r="G69" s="96">
        <f>G23</f>
        <v>0</v>
      </c>
      <c r="H69" s="78">
        <f>H23</f>
        <v>0</v>
      </c>
      <c r="I69" s="23">
        <f>I23</f>
        <v>0</v>
      </c>
    </row>
    <row r="70" spans="2:9" ht="15.75">
      <c r="B70" s="9" t="s">
        <v>6</v>
      </c>
      <c r="C70" s="7" t="s">
        <v>87</v>
      </c>
      <c r="D70" s="7"/>
      <c r="E70" s="61"/>
      <c r="F70" s="77"/>
      <c r="G70" s="98"/>
      <c r="H70" s="77"/>
      <c r="I70" s="31"/>
    </row>
    <row r="71" spans="2:9" ht="15.75">
      <c r="B71" s="9"/>
      <c r="C71" s="7" t="s">
        <v>96</v>
      </c>
      <c r="D71" s="7"/>
      <c r="E71" s="61"/>
      <c r="F71" s="78">
        <f>F25</f>
        <v>0</v>
      </c>
      <c r="G71" s="96">
        <f>G25</f>
        <v>0</v>
      </c>
      <c r="H71" s="78">
        <f>H25</f>
        <v>0</v>
      </c>
      <c r="I71" s="23">
        <f>I25</f>
        <v>0</v>
      </c>
    </row>
    <row r="72" spans="2:9" ht="15.75">
      <c r="B72" s="9"/>
      <c r="C72" s="7" t="s">
        <v>95</v>
      </c>
      <c r="D72" s="7"/>
      <c r="E72" s="71"/>
      <c r="F72" s="78">
        <f t="shared" ref="F72:F77" si="2">F26</f>
        <v>0</v>
      </c>
      <c r="G72" s="96">
        <f t="shared" ref="G72:G77" si="3">G26</f>
        <v>0</v>
      </c>
      <c r="H72" s="78">
        <f t="shared" ref="H72:I79" si="4">H26</f>
        <v>0</v>
      </c>
      <c r="I72" s="31"/>
    </row>
    <row r="73" spans="2:9" ht="15.75">
      <c r="B73" s="9" t="s">
        <v>7</v>
      </c>
      <c r="C73" s="7" t="s">
        <v>88</v>
      </c>
      <c r="D73" s="7"/>
      <c r="E73" s="71"/>
      <c r="F73" s="78">
        <f t="shared" si="2"/>
        <v>0</v>
      </c>
      <c r="G73" s="96">
        <f t="shared" si="3"/>
        <v>0</v>
      </c>
      <c r="H73" s="78">
        <f t="shared" si="4"/>
        <v>0</v>
      </c>
      <c r="I73" s="23">
        <f>I27</f>
        <v>0</v>
      </c>
    </row>
    <row r="74" spans="2:9" ht="15.75">
      <c r="B74" s="9" t="s">
        <v>8</v>
      </c>
      <c r="C74" s="5" t="s">
        <v>38</v>
      </c>
      <c r="D74" s="7"/>
      <c r="E74" s="11"/>
      <c r="F74" s="78">
        <f t="shared" si="2"/>
        <v>0</v>
      </c>
      <c r="G74" s="96">
        <f t="shared" si="3"/>
        <v>0</v>
      </c>
      <c r="H74" s="78">
        <f t="shared" si="4"/>
        <v>0</v>
      </c>
      <c r="I74" s="23">
        <f t="shared" si="4"/>
        <v>0</v>
      </c>
    </row>
    <row r="75" spans="2:9" ht="15.75">
      <c r="B75" s="8" t="s">
        <v>9</v>
      </c>
      <c r="C75" s="5" t="s">
        <v>28</v>
      </c>
      <c r="D75" s="7"/>
      <c r="E75" s="14"/>
      <c r="F75" s="78">
        <f t="shared" si="2"/>
        <v>0</v>
      </c>
      <c r="G75" s="96">
        <f t="shared" si="3"/>
        <v>0</v>
      </c>
      <c r="H75" s="78">
        <f t="shared" si="4"/>
        <v>0</v>
      </c>
      <c r="I75" s="23">
        <f t="shared" si="4"/>
        <v>0</v>
      </c>
    </row>
    <row r="76" spans="2:9" ht="15.75">
      <c r="B76" s="15" t="s">
        <v>10</v>
      </c>
      <c r="C76" s="16" t="s">
        <v>19</v>
      </c>
      <c r="D76" s="6"/>
      <c r="E76" s="11"/>
      <c r="F76" s="78">
        <f t="shared" si="2"/>
        <v>0</v>
      </c>
      <c r="G76" s="96">
        <f t="shared" si="3"/>
        <v>0</v>
      </c>
      <c r="H76" s="78">
        <f t="shared" si="4"/>
        <v>0</v>
      </c>
      <c r="I76" s="23">
        <f t="shared" si="4"/>
        <v>0</v>
      </c>
    </row>
    <row r="77" spans="2:9" ht="15.75">
      <c r="B77" s="9" t="s">
        <v>11</v>
      </c>
      <c r="C77" s="17" t="s">
        <v>34</v>
      </c>
      <c r="D77" s="7"/>
      <c r="E77" s="11"/>
      <c r="F77" s="78">
        <f t="shared" si="2"/>
        <v>0</v>
      </c>
      <c r="G77" s="96">
        <f t="shared" si="3"/>
        <v>0</v>
      </c>
      <c r="H77" s="78">
        <f t="shared" si="4"/>
        <v>0</v>
      </c>
      <c r="I77" s="23">
        <f t="shared" si="4"/>
        <v>0</v>
      </c>
    </row>
    <row r="78" spans="2:9" ht="15.75">
      <c r="B78" s="9" t="s">
        <v>12</v>
      </c>
      <c r="C78" s="17" t="s">
        <v>35</v>
      </c>
      <c r="D78" s="7"/>
      <c r="E78" s="11"/>
      <c r="F78" s="79"/>
      <c r="G78" s="97"/>
      <c r="H78" s="79"/>
      <c r="I78" s="32"/>
    </row>
    <row r="79" spans="2:9" ht="15.75">
      <c r="B79" s="26"/>
      <c r="C79" s="17" t="s">
        <v>39</v>
      </c>
      <c r="D79" s="7"/>
      <c r="E79" s="11"/>
      <c r="F79" s="78">
        <f t="shared" ref="F79:G83" si="5">F33</f>
        <v>0</v>
      </c>
      <c r="G79" s="96">
        <f t="shared" si="5"/>
        <v>0</v>
      </c>
      <c r="H79" s="78">
        <f t="shared" si="4"/>
        <v>0</v>
      </c>
      <c r="I79" s="32"/>
    </row>
    <row r="80" spans="2:9" ht="15.75">
      <c r="B80" s="9"/>
      <c r="C80" s="17" t="s">
        <v>40</v>
      </c>
      <c r="D80" s="7"/>
      <c r="E80" s="11"/>
      <c r="F80" s="78">
        <f t="shared" si="5"/>
        <v>0</v>
      </c>
      <c r="G80" s="96">
        <f t="shared" si="5"/>
        <v>0</v>
      </c>
      <c r="H80" s="78">
        <f>H34</f>
        <v>0</v>
      </c>
      <c r="I80" s="23">
        <f t="shared" ref="I80:I86" si="6">I34</f>
        <v>0</v>
      </c>
    </row>
    <row r="81" spans="1:9" ht="15.75">
      <c r="B81" s="9"/>
      <c r="C81" s="17" t="s">
        <v>86</v>
      </c>
      <c r="D81" s="7"/>
      <c r="E81" s="11"/>
      <c r="F81" s="78">
        <f t="shared" si="5"/>
        <v>0</v>
      </c>
      <c r="G81" s="96">
        <f t="shared" si="5"/>
        <v>0</v>
      </c>
      <c r="H81" s="78">
        <f>H35</f>
        <v>0</v>
      </c>
      <c r="I81" s="23">
        <f t="shared" si="6"/>
        <v>0</v>
      </c>
    </row>
    <row r="82" spans="1:9" ht="15.75">
      <c r="B82" s="9" t="s">
        <v>13</v>
      </c>
      <c r="C82" s="17" t="s">
        <v>36</v>
      </c>
      <c r="D82" s="7"/>
      <c r="E82" s="11"/>
      <c r="F82" s="78">
        <f t="shared" si="5"/>
        <v>0</v>
      </c>
      <c r="G82" s="96">
        <f t="shared" si="5"/>
        <v>0</v>
      </c>
      <c r="H82" s="78">
        <f>H36</f>
        <v>0</v>
      </c>
      <c r="I82" s="23">
        <f t="shared" si="6"/>
        <v>0</v>
      </c>
    </row>
    <row r="83" spans="1:9" ht="15.75">
      <c r="B83" s="9" t="s">
        <v>14</v>
      </c>
      <c r="C83" s="7" t="s">
        <v>18</v>
      </c>
      <c r="D83" s="7"/>
      <c r="E83" s="11"/>
      <c r="F83" s="78">
        <f t="shared" si="5"/>
        <v>0</v>
      </c>
      <c r="G83" s="96">
        <f t="shared" si="5"/>
        <v>0</v>
      </c>
      <c r="H83" s="78">
        <f>H37</f>
        <v>0</v>
      </c>
      <c r="I83" s="23">
        <f t="shared" si="6"/>
        <v>0</v>
      </c>
    </row>
    <row r="84" spans="1:9" ht="15.75">
      <c r="B84" s="9" t="s">
        <v>15</v>
      </c>
      <c r="C84" s="7" t="s">
        <v>114</v>
      </c>
      <c r="D84" s="7"/>
      <c r="E84" s="11"/>
      <c r="F84" s="78">
        <f>F38</f>
        <v>0</v>
      </c>
      <c r="G84" s="96">
        <f t="shared" ref="G84:H89" si="7">G38</f>
        <v>0</v>
      </c>
      <c r="H84" s="78">
        <f t="shared" si="7"/>
        <v>0</v>
      </c>
      <c r="I84" s="23">
        <f t="shared" si="6"/>
        <v>0</v>
      </c>
    </row>
    <row r="85" spans="1:9" ht="15.75">
      <c r="B85" s="9" t="s">
        <v>85</v>
      </c>
      <c r="C85" s="66" t="s">
        <v>97</v>
      </c>
      <c r="D85" s="76"/>
      <c r="E85" s="72"/>
      <c r="F85" s="78">
        <f>F39</f>
        <v>0</v>
      </c>
      <c r="G85" s="97"/>
      <c r="H85" s="78">
        <f>H39</f>
        <v>0</v>
      </c>
      <c r="I85" s="32"/>
    </row>
    <row r="86" spans="1:9" ht="15.75">
      <c r="B86" s="13" t="s">
        <v>89</v>
      </c>
      <c r="C86" s="6" t="s">
        <v>29</v>
      </c>
      <c r="D86" s="6"/>
      <c r="E86" s="18"/>
      <c r="F86" s="78">
        <f>F40</f>
        <v>0</v>
      </c>
      <c r="G86" s="96">
        <f t="shared" si="7"/>
        <v>0</v>
      </c>
      <c r="H86" s="78">
        <f t="shared" si="7"/>
        <v>0</v>
      </c>
      <c r="I86" s="23">
        <f t="shared" si="6"/>
        <v>0</v>
      </c>
    </row>
    <row r="87" spans="1:9" ht="15.75">
      <c r="B87" s="9" t="s">
        <v>90</v>
      </c>
      <c r="C87" s="7" t="s">
        <v>41</v>
      </c>
      <c r="D87" s="7"/>
      <c r="E87" s="6"/>
      <c r="F87" s="79"/>
      <c r="G87" s="97"/>
      <c r="H87" s="79"/>
      <c r="I87" s="32"/>
    </row>
    <row r="88" spans="1:9" ht="15.75">
      <c r="B88" s="34" t="s">
        <v>42</v>
      </c>
      <c r="C88" s="27">
        <f>C42</f>
        <v>0.48</v>
      </c>
      <c r="D88" s="73" t="s">
        <v>43</v>
      </c>
      <c r="E88" s="28"/>
      <c r="F88" s="78">
        <f>F42</f>
        <v>0</v>
      </c>
      <c r="G88" s="96">
        <f t="shared" si="7"/>
        <v>0</v>
      </c>
      <c r="H88" s="78">
        <f>H42</f>
        <v>0</v>
      </c>
      <c r="I88" s="32"/>
    </row>
    <row r="89" spans="1:9" ht="15.75">
      <c r="B89" s="34"/>
      <c r="C89" s="81"/>
      <c r="D89" s="82" t="s">
        <v>100</v>
      </c>
      <c r="E89" s="83"/>
      <c r="F89" s="79"/>
      <c r="G89" s="96">
        <f t="shared" si="7"/>
        <v>0</v>
      </c>
      <c r="H89" s="79"/>
      <c r="I89" s="32"/>
    </row>
    <row r="90" spans="1:9" ht="17.25" thickBot="1">
      <c r="A90" s="65"/>
      <c r="B90" s="33" t="s">
        <v>115</v>
      </c>
      <c r="C90" s="19" t="s">
        <v>32</v>
      </c>
      <c r="D90" s="20"/>
      <c r="E90" s="21"/>
      <c r="F90" s="35">
        <f>F44</f>
        <v>0</v>
      </c>
      <c r="G90" s="99">
        <f>G44</f>
        <v>0</v>
      </c>
      <c r="H90" s="86">
        <f>H44</f>
        <v>0</v>
      </c>
      <c r="I90" s="35">
        <f>I44</f>
        <v>0</v>
      </c>
    </row>
    <row r="91" spans="1:9" ht="16.5">
      <c r="A91" s="65"/>
      <c r="B91" s="65"/>
      <c r="C91" s="22"/>
      <c r="D91" s="2"/>
      <c r="E91" s="2"/>
      <c r="F91" s="2"/>
      <c r="G91" s="2"/>
    </row>
    <row r="93" spans="1:9">
      <c r="C93" s="115"/>
      <c r="D93" s="115"/>
      <c r="E93" s="115"/>
      <c r="F93" s="115"/>
      <c r="H93" s="115"/>
    </row>
    <row r="94" spans="1:9">
      <c r="C94" t="s">
        <v>119</v>
      </c>
      <c r="H94" t="s">
        <v>113</v>
      </c>
    </row>
    <row r="95" spans="1:9">
      <c r="C95" t="s">
        <v>112</v>
      </c>
    </row>
  </sheetData>
  <dataConsolidate/>
  <mergeCells count="7">
    <mergeCell ref="L17:N17"/>
    <mergeCell ref="A48:J48"/>
    <mergeCell ref="A49:J49"/>
    <mergeCell ref="A50:J50"/>
    <mergeCell ref="E51:I51"/>
    <mergeCell ref="A1:J1"/>
    <mergeCell ref="E5:J5"/>
  </mergeCells>
  <dataValidations count="2">
    <dataValidation type="list" allowBlank="1" showInputMessage="1" showErrorMessage="1" sqref="L17:N17">
      <formula1>ValidProjectTypes</formula1>
    </dataValidation>
    <dataValidation type="list" allowBlank="1" showInputMessage="1" showErrorMessage="1" sqref="P23">
      <formula1>Answers</formula1>
    </dataValidation>
  </dataValidations>
  <pageMargins left="0.75" right="0.75" top="1" bottom="1" header="0.5" footer="0.5"/>
  <pageSetup scale="67" orientation="portrait" r:id="rId1"/>
  <headerFooter alignWithMargins="0"/>
  <rowBreaks count="1" manualBreakCount="1">
    <brk id="47" max="9" man="1"/>
  </rowBreaks>
  <colBreaks count="1" manualBreakCount="1">
    <brk id="10" min="1" max="28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0"/>
  <sheetViews>
    <sheetView zoomScaleNormal="100" workbookViewId="0">
      <selection activeCell="L16" sqref="L16"/>
    </sheetView>
  </sheetViews>
  <sheetFormatPr defaultRowHeight="12.75"/>
  <cols>
    <col min="1" max="1" width="2.140625" customWidth="1"/>
    <col min="2" max="2" width="3.85546875" customWidth="1"/>
    <col min="3" max="3" width="9" customWidth="1"/>
    <col min="4" max="4" width="24.140625" customWidth="1"/>
    <col min="5" max="5" width="11.85546875" customWidth="1"/>
    <col min="6" max="7" width="18.140625" customWidth="1"/>
    <col min="8" max="9" width="20" customWidth="1"/>
    <col min="10" max="10" width="4.5703125" customWidth="1"/>
    <col min="11" max="11" width="5.28515625" customWidth="1"/>
    <col min="12" max="12" width="15" customWidth="1"/>
    <col min="13" max="13" width="12.42578125" customWidth="1"/>
    <col min="14" max="14" width="11.140625" customWidth="1"/>
    <col min="17" max="17" width="15" customWidth="1"/>
  </cols>
  <sheetData>
    <row r="1" spans="1:12" ht="18">
      <c r="A1" s="127" t="s">
        <v>109</v>
      </c>
      <c r="B1" s="127"/>
      <c r="C1" s="127"/>
      <c r="D1" s="127"/>
      <c r="E1" s="127"/>
      <c r="F1" s="127"/>
      <c r="G1" s="127"/>
      <c r="H1" s="127"/>
      <c r="I1" s="127"/>
      <c r="J1" s="127"/>
      <c r="K1" s="116"/>
    </row>
    <row r="2" spans="1:12" ht="15.75">
      <c r="A2" s="1" t="s">
        <v>16</v>
      </c>
      <c r="B2" s="29"/>
      <c r="C2" s="29"/>
      <c r="D2" s="29"/>
      <c r="E2" s="29"/>
      <c r="F2" s="29"/>
      <c r="G2" s="29"/>
      <c r="H2" s="29"/>
      <c r="I2" s="29"/>
      <c r="J2" s="29"/>
      <c r="K2" s="29"/>
      <c r="L2" s="30"/>
    </row>
    <row r="3" spans="1:12" ht="15.75">
      <c r="A3" s="3" t="s">
        <v>20</v>
      </c>
      <c r="B3" s="29"/>
      <c r="C3" s="29"/>
      <c r="D3" s="29"/>
      <c r="E3" s="29"/>
      <c r="F3" s="29"/>
      <c r="G3" s="29"/>
      <c r="H3" s="29"/>
      <c r="I3" s="29"/>
      <c r="J3" s="29"/>
      <c r="K3" s="29"/>
      <c r="L3" s="30"/>
    </row>
    <row r="4" spans="1:12" ht="15.75">
      <c r="A4" s="3" t="s">
        <v>17</v>
      </c>
      <c r="B4" s="29"/>
      <c r="C4" s="29"/>
      <c r="D4" s="29"/>
      <c r="E4" s="29"/>
      <c r="F4" s="29"/>
      <c r="G4" s="29"/>
      <c r="H4" s="29"/>
      <c r="I4" s="29"/>
      <c r="J4" s="29"/>
      <c r="K4" s="29"/>
      <c r="L4" s="30"/>
    </row>
    <row r="5" spans="1:12" ht="36.75" customHeight="1">
      <c r="C5" s="4" t="s">
        <v>22</v>
      </c>
      <c r="E5" s="128" t="s">
        <v>81</v>
      </c>
      <c r="F5" s="128"/>
      <c r="G5" s="128"/>
      <c r="H5" s="128"/>
      <c r="I5" s="128"/>
      <c r="J5" s="128"/>
      <c r="K5" s="87"/>
      <c r="L5" s="58"/>
    </row>
    <row r="6" spans="1:12" ht="15.75">
      <c r="C6" s="48" t="s">
        <v>21</v>
      </c>
      <c r="E6" s="92" t="s">
        <v>82</v>
      </c>
      <c r="F6" s="92"/>
      <c r="G6" s="92"/>
      <c r="H6" s="92"/>
      <c r="I6" s="92"/>
      <c r="J6" s="92"/>
      <c r="K6" s="88"/>
      <c r="L6" s="58"/>
    </row>
    <row r="8" spans="1:12" ht="13.5" thickBot="1">
      <c r="L8" s="46"/>
    </row>
    <row r="9" spans="1:12" ht="32.25" thickBot="1">
      <c r="B9" s="6"/>
      <c r="C9" s="6"/>
      <c r="D9" s="6"/>
      <c r="E9" s="6"/>
      <c r="F9" s="68" t="s">
        <v>23</v>
      </c>
      <c r="G9" s="68" t="s">
        <v>98</v>
      </c>
      <c r="H9" s="91" t="s">
        <v>103</v>
      </c>
      <c r="I9" s="91" t="s">
        <v>104</v>
      </c>
      <c r="L9" s="46" t="s">
        <v>64</v>
      </c>
    </row>
    <row r="10" spans="1:12" ht="16.5" thickBot="1">
      <c r="B10" s="62" t="s">
        <v>0</v>
      </c>
      <c r="C10" s="69" t="s">
        <v>83</v>
      </c>
      <c r="D10" s="63"/>
      <c r="E10" s="63"/>
      <c r="F10" s="84"/>
      <c r="G10" s="84"/>
      <c r="H10" s="84"/>
      <c r="I10" s="60"/>
      <c r="L10" s="47"/>
    </row>
    <row r="11" spans="1:12" ht="15.75">
      <c r="B11" s="9"/>
      <c r="C11" s="10" t="s">
        <v>1</v>
      </c>
      <c r="D11" s="7"/>
      <c r="E11" s="11"/>
      <c r="F11" s="78">
        <v>0</v>
      </c>
      <c r="G11" s="78">
        <v>0</v>
      </c>
      <c r="H11" s="78">
        <v>0</v>
      </c>
      <c r="I11" s="31"/>
      <c r="L11" s="46" t="s">
        <v>65</v>
      </c>
    </row>
    <row r="12" spans="1:12" ht="16.5" thickBot="1">
      <c r="B12" s="9"/>
      <c r="C12" s="10" t="s">
        <v>2</v>
      </c>
      <c r="D12" s="7"/>
      <c r="E12" s="11"/>
      <c r="F12" s="78">
        <v>0</v>
      </c>
      <c r="G12" s="78">
        <v>0</v>
      </c>
      <c r="H12" s="78">
        <v>0</v>
      </c>
      <c r="I12" s="31"/>
      <c r="L12" s="46" t="s">
        <v>66</v>
      </c>
    </row>
    <row r="13" spans="1:12" ht="16.5" thickBot="1">
      <c r="B13" s="9"/>
      <c r="C13" s="10" t="s">
        <v>3</v>
      </c>
      <c r="D13" s="7"/>
      <c r="E13" s="11"/>
      <c r="F13" s="78">
        <v>0</v>
      </c>
      <c r="G13" s="78">
        <v>0</v>
      </c>
      <c r="H13" s="78">
        <v>0</v>
      </c>
      <c r="I13" s="31"/>
      <c r="L13" s="47"/>
    </row>
    <row r="14" spans="1:12" ht="16.5" thickBot="1">
      <c r="B14" s="9"/>
      <c r="C14" s="10" t="s">
        <v>4</v>
      </c>
      <c r="D14" s="7"/>
      <c r="E14" s="11"/>
      <c r="F14" s="78">
        <v>0</v>
      </c>
      <c r="G14" s="78">
        <v>0</v>
      </c>
      <c r="H14" s="78">
        <v>0</v>
      </c>
      <c r="I14" s="31"/>
      <c r="L14" s="49" t="s">
        <v>120</v>
      </c>
    </row>
    <row r="15" spans="1:12" ht="16.5" thickBot="1">
      <c r="B15" s="9"/>
      <c r="C15" s="12" t="s">
        <v>24</v>
      </c>
      <c r="D15" s="7"/>
      <c r="E15" s="11"/>
      <c r="F15" s="78">
        <v>0</v>
      </c>
      <c r="G15" s="78">
        <v>0</v>
      </c>
      <c r="H15" s="78">
        <v>0</v>
      </c>
      <c r="I15" s="31"/>
      <c r="L15" s="56"/>
    </row>
    <row r="16" spans="1:12" ht="16.5" thickBot="1">
      <c r="B16" s="9"/>
      <c r="C16" s="12" t="s">
        <v>25</v>
      </c>
      <c r="D16" s="7" t="s">
        <v>48</v>
      </c>
      <c r="E16" s="11"/>
      <c r="F16" s="78">
        <v>0</v>
      </c>
      <c r="G16" s="78">
        <v>0</v>
      </c>
      <c r="H16" s="78">
        <v>0</v>
      </c>
      <c r="I16" s="31"/>
      <c r="L16" s="46" t="s">
        <v>67</v>
      </c>
    </row>
    <row r="17" spans="2:17" ht="16.5" thickBot="1">
      <c r="B17" s="9" t="s">
        <v>33</v>
      </c>
      <c r="C17" s="66" t="s">
        <v>84</v>
      </c>
      <c r="D17" s="7"/>
      <c r="E17" s="11"/>
      <c r="F17" s="77"/>
      <c r="G17" s="77"/>
      <c r="H17" s="77"/>
      <c r="I17" s="31"/>
      <c r="L17" s="121" t="s">
        <v>68</v>
      </c>
      <c r="M17" s="122"/>
      <c r="N17" s="123"/>
    </row>
    <row r="18" spans="2:17" ht="16.5" thickBot="1">
      <c r="B18" s="9"/>
      <c r="C18" s="12" t="s">
        <v>1</v>
      </c>
      <c r="D18" s="7" t="s">
        <v>30</v>
      </c>
      <c r="E18" s="11"/>
      <c r="F18" s="78">
        <v>0</v>
      </c>
      <c r="G18" s="78">
        <v>0</v>
      </c>
      <c r="H18" s="78">
        <v>0</v>
      </c>
      <c r="I18" s="31"/>
      <c r="L18" s="55"/>
      <c r="M18" s="46" t="s">
        <v>92</v>
      </c>
    </row>
    <row r="19" spans="2:17" ht="15.75">
      <c r="B19" s="9"/>
      <c r="C19" s="12" t="s">
        <v>2</v>
      </c>
      <c r="D19" s="7" t="s">
        <v>31</v>
      </c>
      <c r="E19" s="11"/>
      <c r="F19" s="78">
        <v>0</v>
      </c>
      <c r="G19" s="78">
        <v>0</v>
      </c>
      <c r="H19" s="78">
        <v>0</v>
      </c>
      <c r="I19" s="23">
        <v>0</v>
      </c>
      <c r="L19" s="49"/>
      <c r="M19" s="113"/>
      <c r="N19" s="113"/>
      <c r="O19" s="113"/>
      <c r="P19" s="113"/>
      <c r="Q19" s="53"/>
    </row>
    <row r="20" spans="2:17" ht="15.75">
      <c r="B20" s="9"/>
      <c r="C20" s="12" t="s">
        <v>3</v>
      </c>
      <c r="D20" s="7" t="s">
        <v>26</v>
      </c>
      <c r="E20" s="11"/>
      <c r="F20" s="78">
        <v>0</v>
      </c>
      <c r="G20" s="77"/>
      <c r="H20" s="78">
        <v>0</v>
      </c>
      <c r="I20" s="31"/>
      <c r="L20" s="114"/>
      <c r="M20" s="113"/>
      <c r="N20" s="113"/>
      <c r="O20" s="113"/>
      <c r="P20" s="113"/>
    </row>
    <row r="21" spans="2:17" ht="15.75">
      <c r="B21" s="9"/>
      <c r="C21" s="67" t="s">
        <v>4</v>
      </c>
      <c r="D21" s="5" t="s">
        <v>27</v>
      </c>
      <c r="E21" s="5"/>
      <c r="F21" s="78">
        <v>0</v>
      </c>
      <c r="G21" s="78">
        <v>0</v>
      </c>
      <c r="H21" s="78">
        <v>0</v>
      </c>
      <c r="I21" s="31"/>
      <c r="L21" s="49"/>
      <c r="M21" s="113"/>
      <c r="N21" s="113"/>
      <c r="O21" s="113"/>
      <c r="P21" s="113"/>
    </row>
    <row r="22" spans="2:17" ht="15.75">
      <c r="B22" s="9"/>
      <c r="C22" s="67" t="s">
        <v>24</v>
      </c>
      <c r="D22" s="5" t="s">
        <v>91</v>
      </c>
      <c r="E22" s="5"/>
      <c r="F22" s="78">
        <v>0</v>
      </c>
      <c r="G22" s="78">
        <v>0</v>
      </c>
      <c r="H22" s="78">
        <v>0</v>
      </c>
      <c r="I22" s="31"/>
      <c r="L22" s="49"/>
      <c r="M22" s="113"/>
      <c r="N22" s="113"/>
      <c r="O22" s="113"/>
      <c r="P22" s="113"/>
    </row>
    <row r="23" spans="2:17" ht="15.75">
      <c r="B23" s="24" t="s">
        <v>5</v>
      </c>
      <c r="C23" s="25" t="s">
        <v>37</v>
      </c>
      <c r="D23" s="25"/>
      <c r="E23" s="5"/>
      <c r="F23" s="78">
        <f>SUM(F11:F22)</f>
        <v>0</v>
      </c>
      <c r="G23" s="78">
        <f>SUM(G11:G22)</f>
        <v>0</v>
      </c>
      <c r="H23" s="78">
        <f>SUM(H11:H22)</f>
        <v>0</v>
      </c>
      <c r="I23" s="23">
        <f>SUM(I11:I22)</f>
        <v>0</v>
      </c>
      <c r="L23" s="49"/>
      <c r="M23" s="113"/>
      <c r="N23" s="113"/>
      <c r="O23" s="113"/>
      <c r="P23" s="113"/>
      <c r="Q23" s="53"/>
    </row>
    <row r="24" spans="2:17" ht="15.75">
      <c r="B24" s="9" t="s">
        <v>6</v>
      </c>
      <c r="C24" s="7" t="s">
        <v>87</v>
      </c>
      <c r="D24" s="7"/>
      <c r="E24" s="61"/>
      <c r="F24" s="77"/>
      <c r="G24" s="77"/>
      <c r="H24" s="77"/>
      <c r="I24" s="31"/>
      <c r="L24" s="113"/>
      <c r="M24" s="113"/>
      <c r="N24" s="113"/>
      <c r="O24" s="113"/>
      <c r="P24" s="113"/>
    </row>
    <row r="25" spans="2:17" ht="15.75">
      <c r="B25" s="9"/>
      <c r="C25" s="7" t="s">
        <v>93</v>
      </c>
      <c r="D25" s="7"/>
      <c r="E25" s="74">
        <v>0.44</v>
      </c>
      <c r="F25" s="78">
        <f>ROUND(($E$25)*SUM(F11:F19),0)</f>
        <v>0</v>
      </c>
      <c r="G25" s="78">
        <f>ROUND(($E$25)*SUM(G11:G19),0)</f>
        <v>0</v>
      </c>
      <c r="H25" s="78">
        <f>ROUND(($E$25)*SUM(H11:H19),0)</f>
        <v>0</v>
      </c>
      <c r="I25" s="23">
        <v>0</v>
      </c>
    </row>
    <row r="26" spans="2:17" ht="15.75">
      <c r="B26" s="9"/>
      <c r="C26" s="7" t="s">
        <v>94</v>
      </c>
      <c r="D26" s="7"/>
      <c r="E26" s="71">
        <v>7.6499999999999999E-2</v>
      </c>
      <c r="F26" s="78">
        <f>ROUND($F$22*E26,0)</f>
        <v>0</v>
      </c>
      <c r="G26" s="78">
        <f>ROUND($G$22*E26,0)</f>
        <v>0</v>
      </c>
      <c r="H26" s="78">
        <f>ROUND($H$22*E26,0)</f>
        <v>0</v>
      </c>
      <c r="I26" s="31"/>
    </row>
    <row r="27" spans="2:17" ht="15.75">
      <c r="B27" s="9" t="s">
        <v>7</v>
      </c>
      <c r="C27" s="7" t="s">
        <v>88</v>
      </c>
      <c r="D27" s="7"/>
      <c r="E27" s="71"/>
      <c r="F27" s="78">
        <f>SUM(F25:F26)</f>
        <v>0</v>
      </c>
      <c r="G27" s="78">
        <f>SUM(G25:G26)</f>
        <v>0</v>
      </c>
      <c r="H27" s="78">
        <f>SUM(H25:H26)</f>
        <v>0</v>
      </c>
      <c r="I27" s="23">
        <f>SUM(I25:I26)</f>
        <v>0</v>
      </c>
    </row>
    <row r="28" spans="2:17" ht="15.75">
      <c r="B28" s="9" t="s">
        <v>8</v>
      </c>
      <c r="C28" s="5" t="s">
        <v>38</v>
      </c>
      <c r="D28" s="7"/>
      <c r="E28" s="11"/>
      <c r="F28" s="78">
        <f>SUM(F23+F27)</f>
        <v>0</v>
      </c>
      <c r="G28" s="78">
        <f>SUM(G23+G27)</f>
        <v>0</v>
      </c>
      <c r="H28" s="78">
        <f>SUM(H23+H27)</f>
        <v>0</v>
      </c>
      <c r="I28" s="23">
        <f>SUM(I23+I27)</f>
        <v>0</v>
      </c>
      <c r="Q28" s="53"/>
    </row>
    <row r="29" spans="2:17" ht="15.75">
      <c r="B29" s="8" t="s">
        <v>9</v>
      </c>
      <c r="C29" s="5" t="s">
        <v>28</v>
      </c>
      <c r="D29" s="7"/>
      <c r="E29" s="14"/>
      <c r="F29" s="78">
        <v>0</v>
      </c>
      <c r="G29" s="78">
        <v>0</v>
      </c>
      <c r="H29" s="78">
        <v>0</v>
      </c>
      <c r="I29" s="23">
        <v>0</v>
      </c>
    </row>
    <row r="30" spans="2:17" ht="15.75">
      <c r="B30" s="15" t="s">
        <v>10</v>
      </c>
      <c r="C30" s="16" t="s">
        <v>19</v>
      </c>
      <c r="D30" s="6"/>
      <c r="E30" s="11"/>
      <c r="F30" s="78">
        <v>0</v>
      </c>
      <c r="G30" s="78">
        <v>0</v>
      </c>
      <c r="H30" s="78">
        <v>0</v>
      </c>
      <c r="I30" s="23">
        <v>0</v>
      </c>
    </row>
    <row r="31" spans="2:17" ht="15.75">
      <c r="B31" s="9" t="s">
        <v>11</v>
      </c>
      <c r="C31" s="17" t="s">
        <v>34</v>
      </c>
      <c r="D31" s="7"/>
      <c r="E31" s="11"/>
      <c r="F31" s="78">
        <v>0</v>
      </c>
      <c r="G31" s="78">
        <v>0</v>
      </c>
      <c r="H31" s="78">
        <v>0</v>
      </c>
      <c r="I31" s="23">
        <v>0</v>
      </c>
    </row>
    <row r="32" spans="2:17" ht="15.75">
      <c r="B32" s="9" t="s">
        <v>12</v>
      </c>
      <c r="C32" s="17" t="s">
        <v>35</v>
      </c>
      <c r="D32" s="7"/>
      <c r="E32" s="11"/>
      <c r="F32" s="79"/>
      <c r="G32" s="79"/>
      <c r="H32" s="79"/>
      <c r="I32" s="32"/>
      <c r="N32" s="43" t="s">
        <v>61</v>
      </c>
    </row>
    <row r="33" spans="1:17" ht="15.75">
      <c r="B33" s="26"/>
      <c r="C33" s="17" t="s">
        <v>39</v>
      </c>
      <c r="D33" s="7"/>
      <c r="E33" s="11"/>
      <c r="F33" s="78">
        <f>SUM(M35:M38)</f>
        <v>0</v>
      </c>
      <c r="G33" s="78">
        <v>0</v>
      </c>
      <c r="H33" s="78">
        <v>0</v>
      </c>
      <c r="I33" s="32"/>
      <c r="L33" s="44" t="s">
        <v>55</v>
      </c>
      <c r="N33" s="43" t="s">
        <v>62</v>
      </c>
    </row>
    <row r="34" spans="1:17" ht="15.75">
      <c r="B34" s="9"/>
      <c r="C34" s="17" t="s">
        <v>40</v>
      </c>
      <c r="D34" s="7"/>
      <c r="E34" s="11"/>
      <c r="F34" s="78">
        <v>0</v>
      </c>
      <c r="G34" s="78">
        <v>0</v>
      </c>
      <c r="H34" s="78">
        <v>0</v>
      </c>
      <c r="I34" s="23">
        <v>0</v>
      </c>
      <c r="L34" s="44" t="s">
        <v>56</v>
      </c>
      <c r="M34" s="42" t="s">
        <v>54</v>
      </c>
      <c r="N34" s="43" t="s">
        <v>63</v>
      </c>
      <c r="Q34" s="53"/>
    </row>
    <row r="35" spans="1:17" ht="15.75">
      <c r="B35" s="9"/>
      <c r="C35" s="17" t="s">
        <v>86</v>
      </c>
      <c r="D35" s="7"/>
      <c r="E35" s="11"/>
      <c r="F35" s="78">
        <v>0</v>
      </c>
      <c r="G35" s="78">
        <v>0</v>
      </c>
      <c r="H35" s="78">
        <v>0</v>
      </c>
      <c r="I35" s="23">
        <v>0</v>
      </c>
      <c r="L35" s="36" t="s">
        <v>50</v>
      </c>
      <c r="M35" s="39"/>
      <c r="N35" s="45">
        <f>IF(M35&gt;=25000,"25,000",M35)</f>
        <v>0</v>
      </c>
    </row>
    <row r="36" spans="1:17" ht="15.75">
      <c r="B36" s="9" t="s">
        <v>13</v>
      </c>
      <c r="C36" s="17" t="s">
        <v>36</v>
      </c>
      <c r="D36" s="7"/>
      <c r="E36" s="11"/>
      <c r="F36" s="78">
        <v>0</v>
      </c>
      <c r="G36" s="78">
        <v>0</v>
      </c>
      <c r="H36" s="78">
        <v>0</v>
      </c>
      <c r="I36" s="23">
        <v>0</v>
      </c>
      <c r="L36" s="37" t="s">
        <v>51</v>
      </c>
      <c r="M36" s="40"/>
      <c r="N36" s="45">
        <f>IF(M36&gt;=25000,"25,000",M36)</f>
        <v>0</v>
      </c>
    </row>
    <row r="37" spans="1:17" ht="15.75">
      <c r="B37" s="9" t="s">
        <v>14</v>
      </c>
      <c r="C37" s="7" t="s">
        <v>18</v>
      </c>
      <c r="D37" s="7"/>
      <c r="E37" s="11"/>
      <c r="F37" s="78">
        <v>0</v>
      </c>
      <c r="G37" s="78">
        <v>0</v>
      </c>
      <c r="H37" s="78">
        <v>0</v>
      </c>
      <c r="I37" s="23">
        <v>0</v>
      </c>
      <c r="L37" s="37" t="s">
        <v>52</v>
      </c>
      <c r="M37" s="40"/>
      <c r="N37" s="45">
        <f>IF(M37&gt;=25000,"25,000",M37)</f>
        <v>0</v>
      </c>
      <c r="Q37" s="54"/>
    </row>
    <row r="38" spans="1:17" ht="15.75">
      <c r="B38" s="9" t="s">
        <v>15</v>
      </c>
      <c r="C38" s="7" t="s">
        <v>114</v>
      </c>
      <c r="D38" s="7"/>
      <c r="E38" s="11"/>
      <c r="F38" s="78">
        <v>0</v>
      </c>
      <c r="G38" s="78">
        <v>0</v>
      </c>
      <c r="H38" s="78">
        <v>0</v>
      </c>
      <c r="I38" s="23">
        <v>0</v>
      </c>
      <c r="L38" s="38" t="s">
        <v>53</v>
      </c>
      <c r="M38" s="41"/>
      <c r="N38" s="45">
        <f>IF(M38&gt;=25000,"25,000",M38)</f>
        <v>0</v>
      </c>
      <c r="Q38" s="54"/>
    </row>
    <row r="39" spans="1:17" ht="15.75">
      <c r="B39" s="9" t="s">
        <v>85</v>
      </c>
      <c r="C39" s="66" t="s">
        <v>110</v>
      </c>
      <c r="D39" s="76"/>
      <c r="E39" s="112">
        <v>0.38</v>
      </c>
      <c r="F39" s="80">
        <f>F20*E39</f>
        <v>0</v>
      </c>
      <c r="G39" s="79"/>
      <c r="H39" s="80">
        <f>H20*E39</f>
        <v>0</v>
      </c>
      <c r="I39" s="32"/>
      <c r="Q39" s="54"/>
    </row>
    <row r="40" spans="1:17" ht="15.75">
      <c r="B40" s="13" t="s">
        <v>89</v>
      </c>
      <c r="C40" s="6" t="s">
        <v>29</v>
      </c>
      <c r="D40" s="6"/>
      <c r="E40" s="18"/>
      <c r="F40" s="78">
        <f>SUM(F28:F39)</f>
        <v>0</v>
      </c>
      <c r="G40" s="78">
        <f>SUM(G28:G39)</f>
        <v>0</v>
      </c>
      <c r="H40" s="78">
        <f>SUM(H28:H39)</f>
        <v>0</v>
      </c>
      <c r="I40" s="23">
        <f>SUM(I28:I39)</f>
        <v>0</v>
      </c>
      <c r="Q40" s="54"/>
    </row>
    <row r="41" spans="1:17" ht="15.75">
      <c r="B41" s="9" t="s">
        <v>90</v>
      </c>
      <c r="C41" s="7" t="s">
        <v>41</v>
      </c>
      <c r="D41" s="7"/>
      <c r="E41" s="6"/>
      <c r="F41" s="79"/>
      <c r="G41" s="79"/>
      <c r="H41" s="79"/>
      <c r="I41" s="32"/>
      <c r="L41" s="93" t="s">
        <v>105</v>
      </c>
      <c r="Q41" s="54"/>
    </row>
    <row r="42" spans="1:17" ht="15.75">
      <c r="B42" s="34" t="s">
        <v>42</v>
      </c>
      <c r="C42" s="81">
        <f>IF(L17="Research Non-State On-Campus",0.48,IF(L17="Research State On-Campus",0.24,IF(L17="Public Service Non-State On-Campus",0.35,IF(L17="Public Service State On-Campus",0.175,IF(L17="Instruction Non-State On-Campus",0.49,IF(L17="Instruction State On-Campus",0.245,IF(L17="Off-Campus Non-State",0.26,IF(L17="Off-Campus State",0.13,L18))))))))</f>
        <v>0.48</v>
      </c>
      <c r="D42" s="82" t="s">
        <v>43</v>
      </c>
      <c r="E42" s="83">
        <f>IF($N$35&gt;25000,"25000",$N$35)+IF($N$36&gt;25000,"25000",$N$36)+IF($N$37&gt;25000,"25000",$N$37)+IF($N$38&gt;25000,"25000",$N$38)+$F$40-$F$33-$F$37-$F$39-$F$38</f>
        <v>0</v>
      </c>
      <c r="F42" s="80">
        <f>ROUND($E$42*C42,0)</f>
        <v>0</v>
      </c>
      <c r="G42" s="80">
        <f>ROUND((G40-G37-G33-G39-G38)*L42,0)</f>
        <v>0</v>
      </c>
      <c r="H42" s="80">
        <f>ROUND((H40-H37-H33-H39-H38)*L42,0)</f>
        <v>0</v>
      </c>
      <c r="I42" s="32"/>
      <c r="L42">
        <f>IF($L$17="Public Service State On-Campus",0.35,IF($L$17="Other (enter rate below)",0.48,IF($L$17="Public Service State On-Campus",0.35,IF(L17="Research State On-Campus",0.48,IF(L17="Instruction State On-Campus",0.49,IF(L17="Off-Campus State",0.26,C42))))))</f>
        <v>0.48</v>
      </c>
      <c r="Q42" s="54"/>
    </row>
    <row r="43" spans="1:17" ht="15.75">
      <c r="B43" s="85"/>
      <c r="C43" s="81"/>
      <c r="D43" s="82" t="s">
        <v>100</v>
      </c>
      <c r="E43" s="83"/>
      <c r="F43" s="79"/>
      <c r="G43" s="80">
        <v>0</v>
      </c>
      <c r="H43" s="79"/>
      <c r="I43" s="32"/>
      <c r="Q43" s="54"/>
    </row>
    <row r="44" spans="1:17" ht="17.25" thickBot="1">
      <c r="B44" s="33" t="s">
        <v>115</v>
      </c>
      <c r="C44" s="19" t="s">
        <v>32</v>
      </c>
      <c r="D44" s="20"/>
      <c r="E44" s="21"/>
      <c r="F44" s="86">
        <f>SUM(F40:F43)</f>
        <v>0</v>
      </c>
      <c r="G44" s="86">
        <f>SUM(G40:G43)</f>
        <v>0</v>
      </c>
      <c r="H44" s="86">
        <f>SUM(H40:H43)</f>
        <v>0</v>
      </c>
      <c r="I44" s="35">
        <f>SUM(I40:I43)</f>
        <v>0</v>
      </c>
      <c r="J44" s="64"/>
      <c r="Q44" s="54"/>
    </row>
    <row r="45" spans="1:17" ht="16.5">
      <c r="B45" s="65" t="s">
        <v>116</v>
      </c>
      <c r="D45" s="6"/>
      <c r="E45" s="6"/>
      <c r="F45" s="118"/>
      <c r="G45" s="118"/>
      <c r="H45" s="118"/>
      <c r="I45" s="118"/>
      <c r="J45" s="64"/>
      <c r="Q45" s="54"/>
    </row>
    <row r="46" spans="1:17" ht="16.5">
      <c r="B46" s="65"/>
      <c r="C46" s="65" t="s">
        <v>117</v>
      </c>
      <c r="D46" s="6"/>
      <c r="E46" s="6"/>
      <c r="F46" s="118"/>
      <c r="G46" s="118"/>
      <c r="H46" s="118"/>
      <c r="I46" s="118"/>
      <c r="J46" s="64"/>
      <c r="Q46" s="54"/>
    </row>
    <row r="47" spans="1:17" ht="16.5">
      <c r="A47" s="65"/>
      <c r="B47" s="65"/>
      <c r="C47" s="22"/>
      <c r="D47" s="2"/>
      <c r="E47" s="2"/>
      <c r="F47" s="2"/>
      <c r="G47" s="2"/>
      <c r="H47" s="2"/>
      <c r="I47" s="2"/>
      <c r="J47" s="64"/>
      <c r="Q47" s="54"/>
    </row>
    <row r="48" spans="1:17" ht="16.5" customHeight="1">
      <c r="A48" s="124" t="s">
        <v>16</v>
      </c>
      <c r="B48" s="124"/>
      <c r="C48" s="124"/>
      <c r="D48" s="124"/>
      <c r="E48" s="124"/>
      <c r="F48" s="124"/>
      <c r="G48" s="124"/>
      <c r="H48" s="124"/>
      <c r="I48" s="124"/>
      <c r="J48" s="124"/>
      <c r="K48" s="70"/>
      <c r="Q48" s="54"/>
    </row>
    <row r="49" spans="1:17" ht="15.75">
      <c r="A49" s="129" t="s">
        <v>20</v>
      </c>
      <c r="B49" s="129"/>
      <c r="C49" s="129"/>
      <c r="D49" s="129"/>
      <c r="E49" s="129"/>
      <c r="F49" s="129"/>
      <c r="G49" s="129"/>
      <c r="H49" s="129"/>
      <c r="I49" s="129"/>
      <c r="J49" s="129"/>
      <c r="K49" s="29"/>
      <c r="Q49" s="54"/>
    </row>
    <row r="50" spans="1:17" ht="15.75">
      <c r="A50" s="3" t="s">
        <v>44</v>
      </c>
      <c r="B50" s="29"/>
      <c r="C50" s="29"/>
      <c r="D50" s="29"/>
      <c r="E50" s="29"/>
      <c r="F50" s="29"/>
      <c r="G50" s="29"/>
      <c r="H50" s="29"/>
      <c r="I50" s="29"/>
      <c r="J50" s="29"/>
      <c r="K50" s="29"/>
      <c r="Q50" s="54"/>
    </row>
    <row r="51" spans="1:17" ht="36.75" customHeight="1">
      <c r="C51" s="4" t="s">
        <v>22</v>
      </c>
      <c r="D51" s="89"/>
      <c r="E51" s="126" t="str">
        <f>E5</f>
        <v>(Insert project title here.  Sheet will auto-fill on subsequent years/composite)</v>
      </c>
      <c r="F51" s="126"/>
      <c r="G51" s="126"/>
      <c r="H51" s="126"/>
      <c r="I51" s="126"/>
      <c r="J51" s="119"/>
      <c r="K51" s="22"/>
      <c r="Q51" s="54"/>
    </row>
    <row r="52" spans="1:17" ht="15.75">
      <c r="B52" s="4"/>
      <c r="C52" s="48" t="s">
        <v>21</v>
      </c>
      <c r="E52" s="66" t="str">
        <f>E6</f>
        <v>(Insert investigator(s) here.  Sheet will auto-fill on subsequent years/composite)</v>
      </c>
      <c r="F52" s="66"/>
      <c r="G52" s="66"/>
      <c r="H52" s="66"/>
      <c r="I52" s="66"/>
      <c r="K52" s="59"/>
      <c r="Q52" s="54"/>
    </row>
    <row r="53" spans="1:17">
      <c r="Q53" s="54"/>
    </row>
    <row r="54" spans="1:17" ht="13.5" thickBot="1">
      <c r="Q54" s="54"/>
    </row>
    <row r="55" spans="1:17" ht="32.25" thickBot="1">
      <c r="B55" s="6"/>
      <c r="C55" s="6"/>
      <c r="D55" s="6"/>
      <c r="E55" s="6"/>
      <c r="F55" s="68" t="s">
        <v>23</v>
      </c>
      <c r="G55" s="68" t="s">
        <v>98</v>
      </c>
      <c r="H55" s="91" t="s">
        <v>103</v>
      </c>
      <c r="I55" s="91" t="s">
        <v>104</v>
      </c>
      <c r="L55" s="49" t="s">
        <v>76</v>
      </c>
      <c r="Q55" s="54"/>
    </row>
    <row r="56" spans="1:17" ht="15.75">
      <c r="B56" s="62" t="s">
        <v>0</v>
      </c>
      <c r="C56" s="63" t="s">
        <v>83</v>
      </c>
      <c r="D56" s="63"/>
      <c r="E56" s="107"/>
      <c r="F56" s="100"/>
      <c r="G56" s="84"/>
      <c r="H56" s="84"/>
      <c r="I56" s="60"/>
      <c r="L56" s="57">
        <f>L15+(12*31)</f>
        <v>372</v>
      </c>
      <c r="Q56" s="54"/>
    </row>
    <row r="57" spans="1:17" ht="15.75">
      <c r="B57" s="9"/>
      <c r="C57" s="10" t="s">
        <v>1</v>
      </c>
      <c r="D57" s="106" t="str">
        <f>IF(D11=""," ",D11)</f>
        <v xml:space="preserve"> </v>
      </c>
      <c r="E57" s="11"/>
      <c r="F57" s="101">
        <f t="shared" ref="F57:H62" si="0">ROUND(SUM(F11+(F11*$L$10)),0)</f>
        <v>0</v>
      </c>
      <c r="G57" s="78">
        <f t="shared" si="0"/>
        <v>0</v>
      </c>
      <c r="H57" s="78">
        <f t="shared" si="0"/>
        <v>0</v>
      </c>
      <c r="I57" s="31"/>
      <c r="L57" s="49"/>
      <c r="Q57" s="54"/>
    </row>
    <row r="58" spans="1:17" ht="15.75">
      <c r="B58" s="9"/>
      <c r="C58" s="10" t="s">
        <v>2</v>
      </c>
      <c r="D58" s="106" t="str">
        <f>IF(D12=""," ",D12)</f>
        <v xml:space="preserve"> </v>
      </c>
      <c r="E58" s="11"/>
      <c r="F58" s="101">
        <f t="shared" si="0"/>
        <v>0</v>
      </c>
      <c r="G58" s="78">
        <f t="shared" si="0"/>
        <v>0</v>
      </c>
      <c r="H58" s="78">
        <f t="shared" si="0"/>
        <v>0</v>
      </c>
      <c r="I58" s="31"/>
      <c r="L58" s="114"/>
      <c r="Q58" s="54"/>
    </row>
    <row r="59" spans="1:17" ht="15.75">
      <c r="B59" s="9"/>
      <c r="C59" s="10" t="s">
        <v>3</v>
      </c>
      <c r="D59" s="106" t="str">
        <f>IF(D13=""," ",D13)</f>
        <v xml:space="preserve"> </v>
      </c>
      <c r="E59" s="11"/>
      <c r="F59" s="101">
        <f t="shared" si="0"/>
        <v>0</v>
      </c>
      <c r="G59" s="78">
        <f t="shared" si="0"/>
        <v>0</v>
      </c>
      <c r="H59" s="78">
        <f t="shared" si="0"/>
        <v>0</v>
      </c>
      <c r="I59" s="31"/>
      <c r="Q59" s="54"/>
    </row>
    <row r="60" spans="1:17" ht="15.75">
      <c r="B60" s="9"/>
      <c r="C60" s="10" t="s">
        <v>4</v>
      </c>
      <c r="D60" s="106" t="str">
        <f>IF(D14=""," ",D14)</f>
        <v xml:space="preserve"> </v>
      </c>
      <c r="E60" s="11"/>
      <c r="F60" s="101">
        <f t="shared" si="0"/>
        <v>0</v>
      </c>
      <c r="G60" s="78">
        <f t="shared" si="0"/>
        <v>0</v>
      </c>
      <c r="H60" s="78">
        <f t="shared" si="0"/>
        <v>0</v>
      </c>
      <c r="I60" s="31"/>
      <c r="Q60" s="54"/>
    </row>
    <row r="61" spans="1:17" ht="15.75">
      <c r="B61" s="9"/>
      <c r="C61" s="12" t="s">
        <v>24</v>
      </c>
      <c r="D61" s="106" t="str">
        <f>IF(D15=""," ",D15)</f>
        <v xml:space="preserve"> </v>
      </c>
      <c r="E61" s="11"/>
      <c r="F61" s="101">
        <f t="shared" si="0"/>
        <v>0</v>
      </c>
      <c r="G61" s="78">
        <f t="shared" si="0"/>
        <v>0</v>
      </c>
      <c r="H61" s="78">
        <f t="shared" si="0"/>
        <v>0</v>
      </c>
      <c r="I61" s="31"/>
      <c r="Q61" s="54"/>
    </row>
    <row r="62" spans="1:17" ht="15.75">
      <c r="B62" s="9"/>
      <c r="C62" s="12" t="s">
        <v>25</v>
      </c>
      <c r="D62" s="7" t="s">
        <v>48</v>
      </c>
      <c r="E62" s="11"/>
      <c r="F62" s="101">
        <f t="shared" si="0"/>
        <v>0</v>
      </c>
      <c r="G62" s="78">
        <f t="shared" si="0"/>
        <v>0</v>
      </c>
      <c r="H62" s="78">
        <f t="shared" si="0"/>
        <v>0</v>
      </c>
      <c r="I62" s="31"/>
      <c r="Q62" s="54"/>
    </row>
    <row r="63" spans="1:17" ht="15.75">
      <c r="B63" s="9" t="s">
        <v>33</v>
      </c>
      <c r="C63" s="66" t="s">
        <v>84</v>
      </c>
      <c r="D63" s="7"/>
      <c r="E63" s="11"/>
      <c r="F63" s="102"/>
      <c r="G63" s="77"/>
      <c r="H63" s="77"/>
      <c r="I63" s="31"/>
      <c r="Q63" s="54"/>
    </row>
    <row r="64" spans="1:17" ht="15.75">
      <c r="B64" s="9"/>
      <c r="C64" s="12" t="s">
        <v>1</v>
      </c>
      <c r="D64" s="7" t="s">
        <v>30</v>
      </c>
      <c r="E64" s="11"/>
      <c r="F64" s="101">
        <f t="shared" ref="F64:H65" si="1">ROUND(SUM(F18+(F18*$L$10)),0)</f>
        <v>0</v>
      </c>
      <c r="G64" s="78">
        <f t="shared" si="1"/>
        <v>0</v>
      </c>
      <c r="H64" s="78">
        <f t="shared" si="1"/>
        <v>0</v>
      </c>
      <c r="I64" s="31"/>
      <c r="Q64" s="54"/>
    </row>
    <row r="65" spans="2:17" ht="15.75">
      <c r="B65" s="9"/>
      <c r="C65" s="12" t="s">
        <v>2</v>
      </c>
      <c r="D65" s="7" t="s">
        <v>31</v>
      </c>
      <c r="E65" s="11"/>
      <c r="F65" s="101">
        <f t="shared" si="1"/>
        <v>0</v>
      </c>
      <c r="G65" s="78">
        <f t="shared" si="1"/>
        <v>0</v>
      </c>
      <c r="H65" s="78">
        <f t="shared" si="1"/>
        <v>0</v>
      </c>
      <c r="I65" s="23">
        <v>0</v>
      </c>
      <c r="Q65" s="54"/>
    </row>
    <row r="66" spans="2:17" ht="15.75">
      <c r="B66" s="9"/>
      <c r="C66" s="12" t="s">
        <v>3</v>
      </c>
      <c r="D66" s="7" t="s">
        <v>26</v>
      </c>
      <c r="E66" s="11"/>
      <c r="F66" s="101">
        <f>ROUND(SUM(F20+(F20*$L$10)),0)</f>
        <v>0</v>
      </c>
      <c r="G66" s="77"/>
      <c r="H66" s="78">
        <f>ROUND(SUM(H20+(H20*$L$10)),0)</f>
        <v>0</v>
      </c>
      <c r="I66" s="31"/>
      <c r="Q66" s="54"/>
    </row>
    <row r="67" spans="2:17" ht="15.75">
      <c r="B67" s="9"/>
      <c r="C67" s="12" t="s">
        <v>4</v>
      </c>
      <c r="D67" s="7" t="s">
        <v>27</v>
      </c>
      <c r="E67" s="11"/>
      <c r="F67" s="101">
        <f>ROUND(SUM(F21+(F21*$L$10)),0)</f>
        <v>0</v>
      </c>
      <c r="G67" s="78">
        <f>ROUND(SUM(G21+(G21*$L$10)),0)</f>
        <v>0</v>
      </c>
      <c r="H67" s="78">
        <f>ROUND(SUM(H21+(H21*$L$10)),0)</f>
        <v>0</v>
      </c>
      <c r="I67" s="31"/>
      <c r="Q67" s="54"/>
    </row>
    <row r="68" spans="2:17" ht="15.75">
      <c r="B68" s="9"/>
      <c r="C68" s="12" t="s">
        <v>24</v>
      </c>
      <c r="D68" s="7" t="s">
        <v>91</v>
      </c>
      <c r="E68" s="11"/>
      <c r="F68" s="101">
        <v>0</v>
      </c>
      <c r="G68" s="78">
        <v>0</v>
      </c>
      <c r="H68" s="78">
        <v>0</v>
      </c>
      <c r="I68" s="31"/>
      <c r="Q68" s="54"/>
    </row>
    <row r="69" spans="2:17" ht="15.75">
      <c r="B69" s="24" t="s">
        <v>5</v>
      </c>
      <c r="C69" s="25" t="s">
        <v>37</v>
      </c>
      <c r="D69" s="25"/>
      <c r="E69" s="11"/>
      <c r="F69" s="101">
        <f>SUM(F57:F68)</f>
        <v>0</v>
      </c>
      <c r="G69" s="78">
        <f>SUM(G57:G68)</f>
        <v>0</v>
      </c>
      <c r="H69" s="78">
        <f>SUM(H57:H68)</f>
        <v>0</v>
      </c>
      <c r="I69" s="23">
        <f>SUM(I57:I68)</f>
        <v>0</v>
      </c>
      <c r="Q69" s="54"/>
    </row>
    <row r="70" spans="2:17" ht="15.75">
      <c r="B70" s="9" t="s">
        <v>6</v>
      </c>
      <c r="C70" s="7" t="s">
        <v>87</v>
      </c>
      <c r="D70" s="7"/>
      <c r="E70" s="61"/>
      <c r="F70" s="102"/>
      <c r="G70" s="77"/>
      <c r="H70" s="77"/>
      <c r="I70" s="31"/>
      <c r="Q70" s="54"/>
    </row>
    <row r="71" spans="2:17" ht="15.75">
      <c r="B71" s="9"/>
      <c r="C71" s="7" t="s">
        <v>93</v>
      </c>
      <c r="D71" s="7"/>
      <c r="E71" s="74">
        <v>0.44</v>
      </c>
      <c r="F71" s="101">
        <f>ROUND(($E$71)*SUM(F57:F65),0)</f>
        <v>0</v>
      </c>
      <c r="G71" s="78">
        <f>ROUND(($E$71)*SUM(G57:G65),0)</f>
        <v>0</v>
      </c>
      <c r="H71" s="78">
        <f>ROUND(($E$71)*SUM(H57:H65),0)</f>
        <v>0</v>
      </c>
      <c r="I71" s="23">
        <v>0</v>
      </c>
      <c r="Q71" s="54"/>
    </row>
    <row r="72" spans="2:17" ht="15.75">
      <c r="B72" s="9"/>
      <c r="C72" s="7" t="s">
        <v>94</v>
      </c>
      <c r="D72" s="7"/>
      <c r="E72" s="71">
        <v>7.6499999999999999E-2</v>
      </c>
      <c r="F72" s="101">
        <f>F68*$E$72</f>
        <v>0</v>
      </c>
      <c r="G72" s="78">
        <f>G68*$E$72</f>
        <v>0</v>
      </c>
      <c r="H72" s="78">
        <f>H68*$E$72</f>
        <v>0</v>
      </c>
      <c r="I72" s="31"/>
      <c r="Q72" s="54"/>
    </row>
    <row r="73" spans="2:17" ht="15.75">
      <c r="B73" s="9" t="s">
        <v>7</v>
      </c>
      <c r="C73" s="7" t="s">
        <v>88</v>
      </c>
      <c r="D73" s="7"/>
      <c r="E73" s="71"/>
      <c r="F73" s="101">
        <f>SUM(F71:F72)</f>
        <v>0</v>
      </c>
      <c r="G73" s="78">
        <f>SUM(G71:G72)</f>
        <v>0</v>
      </c>
      <c r="H73" s="78">
        <f>SUM(H71:H72)</f>
        <v>0</v>
      </c>
      <c r="I73" s="23">
        <f>SUM(I71:I72)</f>
        <v>0</v>
      </c>
      <c r="Q73" s="54"/>
    </row>
    <row r="74" spans="2:17" ht="15.75">
      <c r="B74" s="9" t="s">
        <v>8</v>
      </c>
      <c r="C74" s="7" t="s">
        <v>38</v>
      </c>
      <c r="D74" s="7"/>
      <c r="E74" s="11"/>
      <c r="F74" s="101">
        <f>SUM(F69+F73)</f>
        <v>0</v>
      </c>
      <c r="G74" s="78">
        <f>SUM(G69+G73)</f>
        <v>0</v>
      </c>
      <c r="H74" s="78">
        <f>SUM(H69+H73)</f>
        <v>0</v>
      </c>
      <c r="I74" s="23">
        <f>SUM(I69+I73)</f>
        <v>0</v>
      </c>
      <c r="Q74" s="54"/>
    </row>
    <row r="75" spans="2:17" ht="15.75">
      <c r="B75" s="9" t="s">
        <v>9</v>
      </c>
      <c r="C75" s="7" t="s">
        <v>28</v>
      </c>
      <c r="D75" s="7"/>
      <c r="E75" s="11"/>
      <c r="F75" s="101">
        <f t="shared" ref="F75:H77" si="2">ROUND(SUM(F29+(F29*$L$13)),0)</f>
        <v>0</v>
      </c>
      <c r="G75" s="78">
        <f t="shared" si="2"/>
        <v>0</v>
      </c>
      <c r="H75" s="78">
        <f t="shared" si="2"/>
        <v>0</v>
      </c>
      <c r="I75" s="23">
        <v>0</v>
      </c>
      <c r="Q75" s="54"/>
    </row>
    <row r="76" spans="2:17" ht="15.75">
      <c r="B76" s="9" t="s">
        <v>10</v>
      </c>
      <c r="C76" s="17" t="s">
        <v>19</v>
      </c>
      <c r="D76" s="7"/>
      <c r="E76" s="11"/>
      <c r="F76" s="101">
        <f t="shared" si="2"/>
        <v>0</v>
      </c>
      <c r="G76" s="78">
        <f t="shared" si="2"/>
        <v>0</v>
      </c>
      <c r="H76" s="78">
        <f t="shared" si="2"/>
        <v>0</v>
      </c>
      <c r="I76" s="23">
        <v>0</v>
      </c>
      <c r="N76" s="43" t="s">
        <v>61</v>
      </c>
      <c r="Q76" s="54"/>
    </row>
    <row r="77" spans="2:17" ht="15.75">
      <c r="B77" s="9" t="s">
        <v>11</v>
      </c>
      <c r="C77" s="17" t="s">
        <v>34</v>
      </c>
      <c r="D77" s="7"/>
      <c r="E77" s="11"/>
      <c r="F77" s="101">
        <f t="shared" si="2"/>
        <v>0</v>
      </c>
      <c r="G77" s="78">
        <f t="shared" si="2"/>
        <v>0</v>
      </c>
      <c r="H77" s="78">
        <f t="shared" si="2"/>
        <v>0</v>
      </c>
      <c r="I77" s="23">
        <v>0</v>
      </c>
      <c r="L77" s="44" t="s">
        <v>55</v>
      </c>
      <c r="N77" s="43" t="s">
        <v>62</v>
      </c>
      <c r="Q77" s="54"/>
    </row>
    <row r="78" spans="2:17" ht="15.75">
      <c r="B78" s="9" t="s">
        <v>12</v>
      </c>
      <c r="C78" s="17" t="s">
        <v>35</v>
      </c>
      <c r="D78" s="7"/>
      <c r="E78" s="11"/>
      <c r="F78" s="103"/>
      <c r="G78" s="79"/>
      <c r="H78" s="79"/>
      <c r="I78" s="32"/>
      <c r="L78" s="44" t="s">
        <v>56</v>
      </c>
      <c r="M78" s="42" t="s">
        <v>57</v>
      </c>
      <c r="N78" s="43" t="s">
        <v>63</v>
      </c>
      <c r="Q78" s="54"/>
    </row>
    <row r="79" spans="2:17" ht="15.75">
      <c r="B79" s="26"/>
      <c r="C79" s="17" t="s">
        <v>39</v>
      </c>
      <c r="D79" s="7"/>
      <c r="E79" s="11"/>
      <c r="F79" s="101">
        <f>SUM(M79:M82)</f>
        <v>0</v>
      </c>
      <c r="G79" s="78">
        <v>0</v>
      </c>
      <c r="H79" s="78">
        <v>0</v>
      </c>
      <c r="I79" s="32"/>
      <c r="L79" s="36" t="s">
        <v>50</v>
      </c>
      <c r="M79" s="39"/>
      <c r="N79" s="45">
        <f>IF(M79+N35&gt;=25000,25000-N35,M79)</f>
        <v>0</v>
      </c>
      <c r="Q79" s="54"/>
    </row>
    <row r="80" spans="2:17" ht="15.75">
      <c r="B80" s="9"/>
      <c r="C80" s="17" t="s">
        <v>40</v>
      </c>
      <c r="D80" s="7"/>
      <c r="E80" s="11"/>
      <c r="F80" s="101">
        <f t="shared" ref="F80:H82" si="3">ROUND(SUM(F34+(F34*$L$13)),0)</f>
        <v>0</v>
      </c>
      <c r="G80" s="78">
        <f t="shared" si="3"/>
        <v>0</v>
      </c>
      <c r="H80" s="78">
        <f t="shared" si="3"/>
        <v>0</v>
      </c>
      <c r="I80" s="23">
        <v>0</v>
      </c>
      <c r="L80" s="37" t="s">
        <v>51</v>
      </c>
      <c r="M80" s="40"/>
      <c r="N80" s="45">
        <f>IF(M80+N36&gt;=25000,25000-N36,M80)</f>
        <v>0</v>
      </c>
      <c r="Q80" s="54"/>
    </row>
    <row r="81" spans="1:17" ht="15.75">
      <c r="B81" s="9"/>
      <c r="C81" s="17" t="s">
        <v>86</v>
      </c>
      <c r="D81" s="7"/>
      <c r="E81" s="11"/>
      <c r="F81" s="101">
        <f t="shared" si="3"/>
        <v>0</v>
      </c>
      <c r="G81" s="78">
        <f t="shared" si="3"/>
        <v>0</v>
      </c>
      <c r="H81" s="78">
        <f t="shared" si="3"/>
        <v>0</v>
      </c>
      <c r="I81" s="23">
        <v>0</v>
      </c>
      <c r="L81" s="37" t="s">
        <v>52</v>
      </c>
      <c r="M81" s="40"/>
      <c r="N81" s="45">
        <f>IF(M81+N37&gt;=25000,25000-N37,M81)</f>
        <v>0</v>
      </c>
      <c r="Q81" s="54"/>
    </row>
    <row r="82" spans="1:17" ht="15.75">
      <c r="B82" s="9" t="s">
        <v>13</v>
      </c>
      <c r="C82" s="17" t="s">
        <v>36</v>
      </c>
      <c r="D82" s="7"/>
      <c r="E82" s="11"/>
      <c r="F82" s="101">
        <f t="shared" si="3"/>
        <v>0</v>
      </c>
      <c r="G82" s="78">
        <f t="shared" si="3"/>
        <v>0</v>
      </c>
      <c r="H82" s="78">
        <f t="shared" si="3"/>
        <v>0</v>
      </c>
      <c r="I82" s="23">
        <v>0</v>
      </c>
      <c r="L82" s="38" t="s">
        <v>53</v>
      </c>
      <c r="M82" s="41"/>
      <c r="N82" s="45">
        <f>IF(M82+N38&gt;=25000,25000-N38,M82)</f>
        <v>0</v>
      </c>
      <c r="Q82" s="54"/>
    </row>
    <row r="83" spans="1:17" ht="15.75">
      <c r="B83" s="9" t="s">
        <v>14</v>
      </c>
      <c r="C83" s="7" t="s">
        <v>18</v>
      </c>
      <c r="D83" s="7"/>
      <c r="E83" s="11"/>
      <c r="F83" s="101">
        <v>0</v>
      </c>
      <c r="G83" s="78">
        <v>0</v>
      </c>
      <c r="H83" s="78">
        <v>0</v>
      </c>
      <c r="I83" s="23">
        <v>0</v>
      </c>
      <c r="Q83" s="54"/>
    </row>
    <row r="84" spans="1:17" ht="15.75">
      <c r="B84" s="9" t="s">
        <v>15</v>
      </c>
      <c r="C84" s="7" t="s">
        <v>114</v>
      </c>
      <c r="D84" s="7"/>
      <c r="E84" s="11"/>
      <c r="F84" s="101">
        <v>0</v>
      </c>
      <c r="G84" s="78">
        <v>0</v>
      </c>
      <c r="H84" s="78">
        <v>0</v>
      </c>
      <c r="I84" s="23">
        <v>0</v>
      </c>
      <c r="Q84" s="54"/>
    </row>
    <row r="85" spans="1:17" ht="15.75">
      <c r="B85" s="9" t="s">
        <v>85</v>
      </c>
      <c r="C85" s="66" t="s">
        <v>110</v>
      </c>
      <c r="D85" s="76"/>
      <c r="E85" s="112">
        <v>0.38</v>
      </c>
      <c r="F85" s="80">
        <f>F66*E85</f>
        <v>0</v>
      </c>
      <c r="G85" s="79"/>
      <c r="H85" s="80">
        <f>H66*E85</f>
        <v>0</v>
      </c>
      <c r="I85" s="32"/>
      <c r="L85" s="93"/>
      <c r="Q85" s="54"/>
    </row>
    <row r="86" spans="1:17" ht="15.75">
      <c r="B86" s="9" t="s">
        <v>89</v>
      </c>
      <c r="C86" s="7" t="s">
        <v>29</v>
      </c>
      <c r="D86" s="7"/>
      <c r="E86" s="11"/>
      <c r="F86" s="101">
        <f>SUM(F74:F85)</f>
        <v>0</v>
      </c>
      <c r="G86" s="78">
        <f>SUM(G74:G85)</f>
        <v>0</v>
      </c>
      <c r="H86" s="78">
        <f>SUM(H74:H85)</f>
        <v>0</v>
      </c>
      <c r="I86" s="23">
        <f>SUM(I74:I85)</f>
        <v>0</v>
      </c>
      <c r="Q86" s="54"/>
    </row>
    <row r="87" spans="1:17" ht="15.75">
      <c r="B87" s="9" t="s">
        <v>90</v>
      </c>
      <c r="C87" s="7" t="s">
        <v>41</v>
      </c>
      <c r="D87" s="7"/>
      <c r="E87" s="11"/>
      <c r="F87" s="103"/>
      <c r="G87" s="79"/>
      <c r="H87" s="79"/>
      <c r="I87" s="31"/>
      <c r="Q87" s="54"/>
    </row>
    <row r="88" spans="1:17" ht="16.5">
      <c r="B88" s="34" t="s">
        <v>42</v>
      </c>
      <c r="C88" s="81">
        <f>C42</f>
        <v>0.48</v>
      </c>
      <c r="D88" s="82" t="s">
        <v>43</v>
      </c>
      <c r="E88" s="83">
        <f>IF($N$79&gt;25000,"25000",$N$79)+IF($N$80&gt;25000,"25000",$N$80)+IF($N$81&gt;25000,"25000",$N$81)+IF($N$82&gt;25000,"25000",$N$82)+$F$86-$F$79-$F$83-$F$85-$F$84</f>
        <v>0</v>
      </c>
      <c r="F88" s="104">
        <f>ROUND(E88*C88,0)</f>
        <v>0</v>
      </c>
      <c r="G88" s="80">
        <f>ROUND((G86-G83-G79-G85-G84)*L42,0)</f>
        <v>0</v>
      </c>
      <c r="H88" s="80">
        <f>ROUND((H86-H83-H79-H85-H84)*L42,0)</f>
        <v>0</v>
      </c>
      <c r="I88" s="31"/>
      <c r="J88" s="64"/>
      <c r="Q88" s="54"/>
    </row>
    <row r="89" spans="1:17" ht="16.5">
      <c r="A89" s="65"/>
      <c r="B89" s="34"/>
      <c r="C89" s="81"/>
      <c r="D89" s="82" t="s">
        <v>100</v>
      </c>
      <c r="E89" s="83"/>
      <c r="F89" s="103"/>
      <c r="G89" s="80">
        <v>0</v>
      </c>
      <c r="H89" s="79"/>
      <c r="I89" s="32"/>
      <c r="J89" s="70"/>
      <c r="K89" s="70"/>
      <c r="Q89" s="54"/>
    </row>
    <row r="90" spans="1:17" ht="17.25" thickBot="1">
      <c r="A90" s="65"/>
      <c r="B90" s="108" t="s">
        <v>115</v>
      </c>
      <c r="C90" s="109" t="s">
        <v>32</v>
      </c>
      <c r="D90" s="110"/>
      <c r="E90" s="110"/>
      <c r="F90" s="105">
        <f>SUM(F86:F89)</f>
        <v>0</v>
      </c>
      <c r="G90" s="86">
        <f>SUM(G86:G89)</f>
        <v>0</v>
      </c>
      <c r="H90" s="86">
        <f>SUM(H86:H89)</f>
        <v>0</v>
      </c>
      <c r="I90" s="35">
        <f>SUM(I86:I89)</f>
        <v>0</v>
      </c>
      <c r="J90" s="70"/>
      <c r="K90" s="70"/>
      <c r="Q90" s="54"/>
    </row>
    <row r="91" spans="1:17" ht="16.5">
      <c r="A91" s="65"/>
      <c r="B91" s="65" t="s">
        <v>116</v>
      </c>
      <c r="D91" s="6"/>
      <c r="E91" s="6"/>
      <c r="F91" s="118"/>
      <c r="G91" s="118"/>
      <c r="H91" s="118"/>
      <c r="I91" s="118"/>
      <c r="J91" s="70"/>
      <c r="K91" s="70"/>
      <c r="Q91" s="54"/>
    </row>
    <row r="92" spans="1:17" ht="16.5">
      <c r="A92" s="65"/>
      <c r="B92" s="65"/>
      <c r="C92" s="65" t="s">
        <v>117</v>
      </c>
      <c r="D92" s="6"/>
      <c r="E92" s="6"/>
      <c r="F92" s="118"/>
      <c r="G92" s="118"/>
      <c r="H92" s="118"/>
      <c r="I92" s="118"/>
      <c r="J92" s="70"/>
      <c r="K92" s="70"/>
      <c r="Q92" s="54"/>
    </row>
    <row r="93" spans="1:17" ht="15.75">
      <c r="A93" s="124" t="s">
        <v>16</v>
      </c>
      <c r="B93" s="124"/>
      <c r="C93" s="124"/>
      <c r="D93" s="124"/>
      <c r="E93" s="124"/>
      <c r="F93" s="124"/>
      <c r="G93" s="124"/>
      <c r="H93" s="124"/>
      <c r="I93" s="124"/>
      <c r="J93" s="124"/>
      <c r="K93" s="59"/>
    </row>
    <row r="94" spans="1:17" ht="15.75">
      <c r="A94" s="125" t="s">
        <v>20</v>
      </c>
      <c r="B94" s="125"/>
      <c r="C94" s="125"/>
      <c r="D94" s="125"/>
      <c r="E94" s="125"/>
      <c r="F94" s="125"/>
      <c r="G94" s="125"/>
      <c r="H94" s="125"/>
      <c r="I94" s="125"/>
      <c r="J94" s="125"/>
    </row>
    <row r="95" spans="1:17" ht="17.25" customHeight="1">
      <c r="A95" s="125" t="s">
        <v>49</v>
      </c>
      <c r="B95" s="125"/>
      <c r="C95" s="125"/>
      <c r="D95" s="125"/>
      <c r="E95" s="125"/>
      <c r="F95" s="125"/>
      <c r="G95" s="125"/>
      <c r="H95" s="125"/>
      <c r="I95" s="125"/>
      <c r="J95" s="125"/>
    </row>
    <row r="96" spans="1:17" ht="36.75" customHeight="1">
      <c r="C96" s="4" t="s">
        <v>22</v>
      </c>
      <c r="D96" s="59"/>
      <c r="E96" s="126" t="str">
        <f>E5</f>
        <v>(Insert project title here.  Sheet will auto-fill on subsequent years/composite)</v>
      </c>
      <c r="F96" s="126"/>
      <c r="G96" s="126"/>
      <c r="H96" s="126"/>
      <c r="I96" s="126"/>
    </row>
    <row r="97" spans="2:9" ht="15.75">
      <c r="B97" s="4"/>
      <c r="C97" s="48" t="s">
        <v>21</v>
      </c>
      <c r="E97" s="66" t="str">
        <f>E6</f>
        <v>(Insert investigator(s) here.  Sheet will auto-fill on subsequent years/composite)</v>
      </c>
      <c r="F97" s="66"/>
      <c r="G97" s="66"/>
      <c r="H97" s="66"/>
      <c r="I97" s="66"/>
    </row>
    <row r="99" spans="2:9" ht="13.5" thickBot="1"/>
    <row r="100" spans="2:9" ht="32.25" thickBot="1">
      <c r="B100" s="6"/>
      <c r="C100" s="6"/>
      <c r="D100" s="6"/>
      <c r="E100" s="6"/>
      <c r="F100" s="68" t="s">
        <v>23</v>
      </c>
      <c r="G100" s="68" t="s">
        <v>98</v>
      </c>
      <c r="H100" s="68" t="s">
        <v>99</v>
      </c>
      <c r="I100" s="91" t="s">
        <v>104</v>
      </c>
    </row>
    <row r="101" spans="2:9" ht="15.75">
      <c r="B101" s="62" t="s">
        <v>0</v>
      </c>
      <c r="C101" s="69" t="s">
        <v>83</v>
      </c>
      <c r="D101" s="63"/>
      <c r="E101" s="63"/>
      <c r="F101" s="90"/>
      <c r="G101" s="95"/>
      <c r="H101" s="90"/>
      <c r="I101" s="60"/>
    </row>
    <row r="102" spans="2:9" ht="15.75">
      <c r="B102" s="9"/>
      <c r="C102" s="10" t="s">
        <v>1</v>
      </c>
      <c r="D102" s="7" t="str">
        <f>IF(D11=""," ",D11)</f>
        <v xml:space="preserve"> </v>
      </c>
      <c r="E102" s="11"/>
      <c r="F102" s="78">
        <f t="shared" ref="F102:H107" si="4">F11+F57</f>
        <v>0</v>
      </c>
      <c r="G102" s="96">
        <f t="shared" si="4"/>
        <v>0</v>
      </c>
      <c r="H102" s="78">
        <f t="shared" si="4"/>
        <v>0</v>
      </c>
      <c r="I102" s="31"/>
    </row>
    <row r="103" spans="2:9" ht="15.75">
      <c r="B103" s="9"/>
      <c r="C103" s="10" t="s">
        <v>2</v>
      </c>
      <c r="D103" s="7" t="str">
        <f>IF(D12=""," ",D12)</f>
        <v xml:space="preserve"> </v>
      </c>
      <c r="E103" s="11"/>
      <c r="F103" s="78">
        <f t="shared" si="4"/>
        <v>0</v>
      </c>
      <c r="G103" s="96">
        <f t="shared" si="4"/>
        <v>0</v>
      </c>
      <c r="H103" s="78">
        <f t="shared" si="4"/>
        <v>0</v>
      </c>
      <c r="I103" s="31"/>
    </row>
    <row r="104" spans="2:9" ht="15.75">
      <c r="B104" s="9"/>
      <c r="C104" s="10" t="s">
        <v>3</v>
      </c>
      <c r="D104" s="7" t="str">
        <f>IF(D13=""," ",D13)</f>
        <v xml:space="preserve"> </v>
      </c>
      <c r="E104" s="11"/>
      <c r="F104" s="78">
        <f t="shared" si="4"/>
        <v>0</v>
      </c>
      <c r="G104" s="96">
        <f t="shared" si="4"/>
        <v>0</v>
      </c>
      <c r="H104" s="78">
        <f t="shared" si="4"/>
        <v>0</v>
      </c>
      <c r="I104" s="31"/>
    </row>
    <row r="105" spans="2:9" ht="15.75">
      <c r="B105" s="9"/>
      <c r="C105" s="10" t="s">
        <v>4</v>
      </c>
      <c r="D105" s="7" t="str">
        <f>IF(D14=""," ",D14)</f>
        <v xml:space="preserve"> </v>
      </c>
      <c r="E105" s="11"/>
      <c r="F105" s="78">
        <f t="shared" si="4"/>
        <v>0</v>
      </c>
      <c r="G105" s="96">
        <f t="shared" si="4"/>
        <v>0</v>
      </c>
      <c r="H105" s="78">
        <f t="shared" si="4"/>
        <v>0</v>
      </c>
      <c r="I105" s="31"/>
    </row>
    <row r="106" spans="2:9" ht="15.75">
      <c r="B106" s="9"/>
      <c r="C106" s="12" t="s">
        <v>24</v>
      </c>
      <c r="D106" s="7" t="str">
        <f>IF(D15=""," ",D15)</f>
        <v xml:space="preserve"> </v>
      </c>
      <c r="E106" s="11"/>
      <c r="F106" s="78">
        <f t="shared" si="4"/>
        <v>0</v>
      </c>
      <c r="G106" s="96">
        <f t="shared" si="4"/>
        <v>0</v>
      </c>
      <c r="H106" s="78">
        <f t="shared" si="4"/>
        <v>0</v>
      </c>
      <c r="I106" s="31"/>
    </row>
    <row r="107" spans="2:9" ht="15.75">
      <c r="B107" s="9"/>
      <c r="C107" s="12" t="s">
        <v>25</v>
      </c>
      <c r="D107" s="7" t="s">
        <v>48</v>
      </c>
      <c r="E107" s="11"/>
      <c r="F107" s="78">
        <f t="shared" si="4"/>
        <v>0</v>
      </c>
      <c r="G107" s="96">
        <f t="shared" si="4"/>
        <v>0</v>
      </c>
      <c r="H107" s="78">
        <f t="shared" si="4"/>
        <v>0</v>
      </c>
      <c r="I107" s="31"/>
    </row>
    <row r="108" spans="2:9" ht="15.75">
      <c r="B108" s="9" t="s">
        <v>33</v>
      </c>
      <c r="C108" s="66" t="s">
        <v>84</v>
      </c>
      <c r="D108" s="7"/>
      <c r="E108" s="11"/>
      <c r="F108" s="79"/>
      <c r="G108" s="97"/>
      <c r="H108" s="79"/>
      <c r="I108" s="31"/>
    </row>
    <row r="109" spans="2:9" ht="15.75">
      <c r="B109" s="9"/>
      <c r="C109" s="75" t="s">
        <v>1</v>
      </c>
      <c r="D109" s="7" t="s">
        <v>30</v>
      </c>
      <c r="E109" s="11"/>
      <c r="F109" s="78">
        <f t="shared" ref="F109:H110" si="5">F18+F64</f>
        <v>0</v>
      </c>
      <c r="G109" s="96">
        <f t="shared" si="5"/>
        <v>0</v>
      </c>
      <c r="H109" s="78">
        <f t="shared" si="5"/>
        <v>0</v>
      </c>
      <c r="I109" s="31"/>
    </row>
    <row r="110" spans="2:9" ht="15.75">
      <c r="B110" s="9"/>
      <c r="C110" s="12" t="s">
        <v>2</v>
      </c>
      <c r="D110" s="7" t="s">
        <v>31</v>
      </c>
      <c r="E110" s="11"/>
      <c r="F110" s="78">
        <f t="shared" si="5"/>
        <v>0</v>
      </c>
      <c r="G110" s="96">
        <f t="shared" si="5"/>
        <v>0</v>
      </c>
      <c r="H110" s="78">
        <f t="shared" si="5"/>
        <v>0</v>
      </c>
      <c r="I110" s="23">
        <f>I19+I65</f>
        <v>0</v>
      </c>
    </row>
    <row r="111" spans="2:9" ht="15.75">
      <c r="B111" s="9"/>
      <c r="C111" s="12" t="s">
        <v>3</v>
      </c>
      <c r="D111" s="7" t="s">
        <v>26</v>
      </c>
      <c r="E111" s="5"/>
      <c r="F111" s="78">
        <f>F20+F66</f>
        <v>0</v>
      </c>
      <c r="G111" s="97"/>
      <c r="H111" s="78">
        <f>H20+H66</f>
        <v>0</v>
      </c>
      <c r="I111" s="31"/>
    </row>
    <row r="112" spans="2:9" ht="15.75">
      <c r="B112" s="9"/>
      <c r="C112" s="12" t="s">
        <v>4</v>
      </c>
      <c r="D112" s="7" t="s">
        <v>27</v>
      </c>
      <c r="E112" s="7"/>
      <c r="F112" s="78">
        <f>F21+F67</f>
        <v>0</v>
      </c>
      <c r="G112" s="96">
        <f>G21+G67</f>
        <v>0</v>
      </c>
      <c r="H112" s="78">
        <f>H21+H67</f>
        <v>0</v>
      </c>
      <c r="I112" s="31"/>
    </row>
    <row r="113" spans="2:9" ht="15.75">
      <c r="B113" s="8"/>
      <c r="C113" s="67" t="s">
        <v>24</v>
      </c>
      <c r="D113" s="5" t="s">
        <v>91</v>
      </c>
      <c r="E113" s="5"/>
      <c r="F113" s="78">
        <f>F22+F68</f>
        <v>0</v>
      </c>
      <c r="G113" s="96">
        <f>G22+G68</f>
        <v>0</v>
      </c>
      <c r="H113" s="78">
        <f>H22+H68</f>
        <v>0</v>
      </c>
      <c r="I113" s="31"/>
    </row>
    <row r="114" spans="2:9" ht="15.75">
      <c r="B114" s="24" t="s">
        <v>5</v>
      </c>
      <c r="C114" s="25" t="s">
        <v>37</v>
      </c>
      <c r="D114" s="25"/>
      <c r="E114" s="5"/>
      <c r="F114" s="78">
        <f>F23+F69</f>
        <v>0</v>
      </c>
      <c r="G114" s="96">
        <f>G23+G69</f>
        <v>0</v>
      </c>
      <c r="H114" s="78">
        <f>H23+H69</f>
        <v>0</v>
      </c>
      <c r="I114" s="23">
        <f>I23+I69</f>
        <v>0</v>
      </c>
    </row>
    <row r="115" spans="2:9" ht="15.75">
      <c r="B115" s="9" t="s">
        <v>6</v>
      </c>
      <c r="C115" s="7" t="s">
        <v>87</v>
      </c>
      <c r="D115" s="7"/>
      <c r="E115" s="61"/>
      <c r="F115" s="77"/>
      <c r="G115" s="98"/>
      <c r="H115" s="77"/>
      <c r="I115" s="31"/>
    </row>
    <row r="116" spans="2:9" ht="15.75">
      <c r="B116" s="9"/>
      <c r="C116" s="7" t="s">
        <v>96</v>
      </c>
      <c r="D116" s="7"/>
      <c r="E116" s="61"/>
      <c r="F116" s="78">
        <f>F25+F71</f>
        <v>0</v>
      </c>
      <c r="G116" s="96">
        <f>G25+G71</f>
        <v>0</v>
      </c>
      <c r="H116" s="78">
        <f>H25+H71</f>
        <v>0</v>
      </c>
      <c r="I116" s="23">
        <f>I25+I71</f>
        <v>0</v>
      </c>
    </row>
    <row r="117" spans="2:9" ht="15.75">
      <c r="B117" s="9"/>
      <c r="C117" s="7" t="s">
        <v>95</v>
      </c>
      <c r="D117" s="7"/>
      <c r="E117" s="71"/>
      <c r="F117" s="78">
        <f t="shared" ref="F117:H122" si="6">F26+F72</f>
        <v>0</v>
      </c>
      <c r="G117" s="96">
        <f t="shared" si="6"/>
        <v>0</v>
      </c>
      <c r="H117" s="78">
        <f t="shared" si="6"/>
        <v>0</v>
      </c>
      <c r="I117" s="31"/>
    </row>
    <row r="118" spans="2:9" ht="15.75">
      <c r="B118" s="9" t="s">
        <v>7</v>
      </c>
      <c r="C118" s="7" t="s">
        <v>88</v>
      </c>
      <c r="D118" s="7"/>
      <c r="E118" s="71"/>
      <c r="F118" s="78">
        <f t="shared" si="6"/>
        <v>0</v>
      </c>
      <c r="G118" s="96">
        <f t="shared" si="6"/>
        <v>0</v>
      </c>
      <c r="H118" s="78">
        <f t="shared" si="6"/>
        <v>0</v>
      </c>
      <c r="I118" s="23">
        <f>I27+I73</f>
        <v>0</v>
      </c>
    </row>
    <row r="119" spans="2:9" ht="15.75">
      <c r="B119" s="9" t="s">
        <v>8</v>
      </c>
      <c r="C119" s="5" t="s">
        <v>38</v>
      </c>
      <c r="D119" s="7"/>
      <c r="E119" s="11"/>
      <c r="F119" s="78">
        <f t="shared" si="6"/>
        <v>0</v>
      </c>
      <c r="G119" s="96">
        <f t="shared" si="6"/>
        <v>0</v>
      </c>
      <c r="H119" s="78">
        <f t="shared" si="6"/>
        <v>0</v>
      </c>
      <c r="I119" s="23">
        <f>I28+I74</f>
        <v>0</v>
      </c>
    </row>
    <row r="120" spans="2:9" ht="15.75">
      <c r="B120" s="8" t="s">
        <v>9</v>
      </c>
      <c r="C120" s="5" t="s">
        <v>28</v>
      </c>
      <c r="D120" s="7"/>
      <c r="E120" s="14"/>
      <c r="F120" s="78">
        <f t="shared" si="6"/>
        <v>0</v>
      </c>
      <c r="G120" s="96">
        <f t="shared" si="6"/>
        <v>0</v>
      </c>
      <c r="H120" s="78">
        <f t="shared" si="6"/>
        <v>0</v>
      </c>
      <c r="I120" s="23">
        <f>I29+I75</f>
        <v>0</v>
      </c>
    </row>
    <row r="121" spans="2:9" ht="15.75">
      <c r="B121" s="15" t="s">
        <v>10</v>
      </c>
      <c r="C121" s="16" t="s">
        <v>19</v>
      </c>
      <c r="D121" s="6"/>
      <c r="E121" s="11"/>
      <c r="F121" s="78">
        <f t="shared" si="6"/>
        <v>0</v>
      </c>
      <c r="G121" s="96">
        <f t="shared" si="6"/>
        <v>0</v>
      </c>
      <c r="H121" s="78">
        <f t="shared" si="6"/>
        <v>0</v>
      </c>
      <c r="I121" s="23">
        <f>I30+I76</f>
        <v>0</v>
      </c>
    </row>
    <row r="122" spans="2:9" ht="15.75">
      <c r="B122" s="9" t="s">
        <v>11</v>
      </c>
      <c r="C122" s="17" t="s">
        <v>34</v>
      </c>
      <c r="D122" s="7"/>
      <c r="E122" s="11"/>
      <c r="F122" s="78">
        <f t="shared" si="6"/>
        <v>0</v>
      </c>
      <c r="G122" s="96">
        <f t="shared" si="6"/>
        <v>0</v>
      </c>
      <c r="H122" s="78">
        <f t="shared" si="6"/>
        <v>0</v>
      </c>
      <c r="I122" s="23">
        <f>I31+I77</f>
        <v>0</v>
      </c>
    </row>
    <row r="123" spans="2:9" ht="15.75">
      <c r="B123" s="9" t="s">
        <v>12</v>
      </c>
      <c r="C123" s="17" t="s">
        <v>35</v>
      </c>
      <c r="D123" s="7"/>
      <c r="E123" s="11"/>
      <c r="F123" s="79"/>
      <c r="G123" s="97"/>
      <c r="H123" s="79"/>
      <c r="I123" s="32"/>
    </row>
    <row r="124" spans="2:9" ht="15.75">
      <c r="B124" s="26"/>
      <c r="C124" s="17" t="s">
        <v>39</v>
      </c>
      <c r="D124" s="7"/>
      <c r="E124" s="11"/>
      <c r="F124" s="78">
        <f t="shared" ref="F124:H129" si="7">F33+F79</f>
        <v>0</v>
      </c>
      <c r="G124" s="96">
        <f t="shared" si="7"/>
        <v>0</v>
      </c>
      <c r="H124" s="78">
        <f t="shared" si="7"/>
        <v>0</v>
      </c>
      <c r="I124" s="32"/>
    </row>
    <row r="125" spans="2:9" ht="15.75">
      <c r="B125" s="9"/>
      <c r="C125" s="17" t="s">
        <v>40</v>
      </c>
      <c r="D125" s="7"/>
      <c r="E125" s="11"/>
      <c r="F125" s="78">
        <f t="shared" si="7"/>
        <v>0</v>
      </c>
      <c r="G125" s="96">
        <f t="shared" si="7"/>
        <v>0</v>
      </c>
      <c r="H125" s="78">
        <f t="shared" si="7"/>
        <v>0</v>
      </c>
      <c r="I125" s="23">
        <f>I34+I80</f>
        <v>0</v>
      </c>
    </row>
    <row r="126" spans="2:9" ht="15.75">
      <c r="B126" s="9"/>
      <c r="C126" s="17" t="s">
        <v>86</v>
      </c>
      <c r="D126" s="7"/>
      <c r="E126" s="11"/>
      <c r="F126" s="78">
        <f t="shared" si="7"/>
        <v>0</v>
      </c>
      <c r="G126" s="96">
        <f t="shared" si="7"/>
        <v>0</v>
      </c>
      <c r="H126" s="78">
        <f t="shared" si="7"/>
        <v>0</v>
      </c>
      <c r="I126" s="23">
        <f>I35+I81</f>
        <v>0</v>
      </c>
    </row>
    <row r="127" spans="2:9" ht="15.75">
      <c r="B127" s="9" t="s">
        <v>13</v>
      </c>
      <c r="C127" s="17" t="s">
        <v>36</v>
      </c>
      <c r="D127" s="7"/>
      <c r="E127" s="11"/>
      <c r="F127" s="78">
        <f t="shared" si="7"/>
        <v>0</v>
      </c>
      <c r="G127" s="96">
        <f t="shared" si="7"/>
        <v>0</v>
      </c>
      <c r="H127" s="78">
        <f t="shared" si="7"/>
        <v>0</v>
      </c>
      <c r="I127" s="23">
        <f>I36+I82</f>
        <v>0</v>
      </c>
    </row>
    <row r="128" spans="2:9" ht="15.75">
      <c r="B128" s="9" t="s">
        <v>14</v>
      </c>
      <c r="C128" s="7" t="s">
        <v>18</v>
      </c>
      <c r="D128" s="7"/>
      <c r="E128" s="11"/>
      <c r="F128" s="78">
        <f t="shared" si="7"/>
        <v>0</v>
      </c>
      <c r="G128" s="96">
        <f t="shared" si="7"/>
        <v>0</v>
      </c>
      <c r="H128" s="78">
        <f t="shared" si="7"/>
        <v>0</v>
      </c>
      <c r="I128" s="23">
        <f>I37+I83</f>
        <v>0</v>
      </c>
    </row>
    <row r="129" spans="1:9" ht="15.75">
      <c r="B129" s="9" t="s">
        <v>15</v>
      </c>
      <c r="C129" s="7" t="s">
        <v>114</v>
      </c>
      <c r="D129" s="7"/>
      <c r="E129" s="11"/>
      <c r="F129" s="78">
        <f t="shared" si="7"/>
        <v>0</v>
      </c>
      <c r="G129" s="96">
        <f t="shared" si="7"/>
        <v>0</v>
      </c>
      <c r="H129" s="78">
        <f t="shared" si="7"/>
        <v>0</v>
      </c>
      <c r="I129" s="23">
        <f>I38+I84</f>
        <v>0</v>
      </c>
    </row>
    <row r="130" spans="1:9" ht="15.75">
      <c r="B130" s="9" t="s">
        <v>85</v>
      </c>
      <c r="C130" s="66" t="s">
        <v>97</v>
      </c>
      <c r="D130" s="76"/>
      <c r="E130" s="72"/>
      <c r="F130" s="78">
        <f>F39+F85</f>
        <v>0</v>
      </c>
      <c r="G130" s="97"/>
      <c r="H130" s="78">
        <f>H39+H85</f>
        <v>0</v>
      </c>
      <c r="I130" s="32"/>
    </row>
    <row r="131" spans="1:9" ht="15.75">
      <c r="B131" s="13" t="s">
        <v>89</v>
      </c>
      <c r="C131" s="6" t="s">
        <v>29</v>
      </c>
      <c r="D131" s="6"/>
      <c r="E131" s="18"/>
      <c r="F131" s="78">
        <f>F40+F86</f>
        <v>0</v>
      </c>
      <c r="G131" s="96">
        <f>G40+G86</f>
        <v>0</v>
      </c>
      <c r="H131" s="78">
        <f>H40+H86</f>
        <v>0</v>
      </c>
      <c r="I131" s="23">
        <f>I40+I86</f>
        <v>0</v>
      </c>
    </row>
    <row r="132" spans="1:9" ht="15.75">
      <c r="B132" s="9" t="s">
        <v>90</v>
      </c>
      <c r="C132" s="7" t="s">
        <v>41</v>
      </c>
      <c r="D132" s="7"/>
      <c r="E132" s="6"/>
      <c r="F132" s="79"/>
      <c r="G132" s="97"/>
      <c r="H132" s="79"/>
      <c r="I132" s="32"/>
    </row>
    <row r="133" spans="1:9" ht="15.75">
      <c r="B133" s="34" t="s">
        <v>42</v>
      </c>
      <c r="C133" s="27">
        <f>C42</f>
        <v>0.48</v>
      </c>
      <c r="D133" s="73" t="s">
        <v>43</v>
      </c>
      <c r="E133" s="28"/>
      <c r="F133" s="78">
        <f>F42+F88</f>
        <v>0</v>
      </c>
      <c r="G133" s="96">
        <f>G42+G88</f>
        <v>0</v>
      </c>
      <c r="H133" s="78">
        <f>H42+H88</f>
        <v>0</v>
      </c>
      <c r="I133" s="32"/>
    </row>
    <row r="134" spans="1:9" ht="15.75">
      <c r="B134" s="34"/>
      <c r="C134" s="81"/>
      <c r="D134" s="82" t="s">
        <v>100</v>
      </c>
      <c r="E134" s="83"/>
      <c r="F134" s="79"/>
      <c r="G134" s="96">
        <f>G43+G89</f>
        <v>0</v>
      </c>
      <c r="H134" s="79"/>
      <c r="I134" s="32"/>
    </row>
    <row r="135" spans="1:9" ht="17.25" thickBot="1">
      <c r="A135" s="65"/>
      <c r="B135" s="33" t="s">
        <v>115</v>
      </c>
      <c r="C135" s="19" t="s">
        <v>32</v>
      </c>
      <c r="D135" s="20"/>
      <c r="E135" s="21"/>
      <c r="F135" s="35">
        <f>F44+F90</f>
        <v>0</v>
      </c>
      <c r="G135" s="99">
        <f>G44+G90</f>
        <v>0</v>
      </c>
      <c r="H135" s="86">
        <f>H44+H90</f>
        <v>0</v>
      </c>
      <c r="I135" s="35">
        <f>I44+I90</f>
        <v>0</v>
      </c>
    </row>
    <row r="136" spans="1:9" ht="16.5">
      <c r="A136" s="65"/>
      <c r="B136" s="65"/>
      <c r="C136" s="22"/>
      <c r="D136" s="2"/>
      <c r="E136" s="2"/>
      <c r="F136" s="2"/>
      <c r="G136" s="2"/>
    </row>
    <row r="138" spans="1:9">
      <c r="C138" s="115"/>
      <c r="D138" s="115"/>
      <c r="E138" s="115"/>
      <c r="F138" s="115"/>
      <c r="H138" s="115"/>
    </row>
    <row r="139" spans="1:9">
      <c r="C139" t="s">
        <v>119</v>
      </c>
      <c r="H139" t="s">
        <v>113</v>
      </c>
    </row>
    <row r="140" spans="1:9">
      <c r="C140" t="s">
        <v>112</v>
      </c>
    </row>
  </sheetData>
  <dataConsolidate/>
  <mergeCells count="10">
    <mergeCell ref="L17:N17"/>
    <mergeCell ref="A48:J48"/>
    <mergeCell ref="A49:J49"/>
    <mergeCell ref="E51:I51"/>
    <mergeCell ref="A95:J95"/>
    <mergeCell ref="E96:I96"/>
    <mergeCell ref="A93:J93"/>
    <mergeCell ref="A94:J94"/>
    <mergeCell ref="A1:J1"/>
    <mergeCell ref="E5:J5"/>
  </mergeCells>
  <dataValidations count="3">
    <dataValidation type="list" allowBlank="1" showInputMessage="1" showErrorMessage="1" sqref="P23">
      <formula1>Answers</formula1>
    </dataValidation>
    <dataValidation type="list" allowBlank="1" showInputMessage="1" showErrorMessage="1" sqref="L17:N17">
      <formula1>ValidProjectTypes</formula1>
    </dataValidation>
    <dataValidation showInputMessage="1" showErrorMessage="1" sqref="L56"/>
  </dataValidations>
  <pageMargins left="0.75" right="0.75" top="1" bottom="1" header="0.5" footer="0.5"/>
  <pageSetup scale="67" orientation="portrait" r:id="rId1"/>
  <headerFooter alignWithMargins="0"/>
  <rowBreaks count="2" manualBreakCount="2">
    <brk id="47" max="16383" man="1"/>
    <brk id="92" max="9" man="1"/>
  </rowBreaks>
  <colBreaks count="1" manualBreakCount="1">
    <brk id="10" min="1" max="289"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5"/>
  <sheetViews>
    <sheetView zoomScaleNormal="100" workbookViewId="0">
      <selection activeCell="L23" sqref="L23"/>
    </sheetView>
  </sheetViews>
  <sheetFormatPr defaultRowHeight="12.75"/>
  <cols>
    <col min="1" max="1" width="2.140625" customWidth="1"/>
    <col min="2" max="2" width="3.85546875" customWidth="1"/>
    <col min="3" max="3" width="9" customWidth="1"/>
    <col min="4" max="4" width="24.140625" customWidth="1"/>
    <col min="5" max="5" width="11.85546875" customWidth="1"/>
    <col min="6" max="7" width="18.140625" customWidth="1"/>
    <col min="8" max="9" width="20" customWidth="1"/>
    <col min="10" max="10" width="4.5703125" customWidth="1"/>
    <col min="11" max="11" width="5.28515625" customWidth="1"/>
    <col min="12" max="12" width="15" customWidth="1"/>
    <col min="13" max="13" width="12.42578125" customWidth="1"/>
    <col min="14" max="14" width="11.140625" customWidth="1"/>
    <col min="17" max="17" width="15" customWidth="1"/>
  </cols>
  <sheetData>
    <row r="1" spans="1:12" ht="18">
      <c r="A1" s="127" t="s">
        <v>108</v>
      </c>
      <c r="B1" s="127"/>
      <c r="C1" s="127"/>
      <c r="D1" s="127"/>
      <c r="E1" s="127"/>
      <c r="F1" s="127"/>
      <c r="G1" s="127"/>
      <c r="H1" s="127"/>
      <c r="I1" s="127"/>
      <c r="J1" s="127"/>
      <c r="K1" s="116"/>
    </row>
    <row r="2" spans="1:12" ht="15.75">
      <c r="A2" s="1" t="s">
        <v>16</v>
      </c>
      <c r="B2" s="29"/>
      <c r="C2" s="29"/>
      <c r="D2" s="29"/>
      <c r="E2" s="29"/>
      <c r="F2" s="29"/>
      <c r="G2" s="29"/>
      <c r="H2" s="29"/>
      <c r="I2" s="29"/>
      <c r="J2" s="29"/>
      <c r="K2" s="29"/>
      <c r="L2" s="30"/>
    </row>
    <row r="3" spans="1:12" ht="15.75">
      <c r="A3" s="3" t="s">
        <v>20</v>
      </c>
      <c r="B3" s="29"/>
      <c r="C3" s="29"/>
      <c r="D3" s="29"/>
      <c r="E3" s="29"/>
      <c r="F3" s="29"/>
      <c r="G3" s="29"/>
      <c r="H3" s="29"/>
      <c r="I3" s="29"/>
      <c r="J3" s="29"/>
      <c r="K3" s="29"/>
      <c r="L3" s="30"/>
    </row>
    <row r="4" spans="1:12" ht="15.75">
      <c r="A4" s="3" t="s">
        <v>17</v>
      </c>
      <c r="B4" s="29"/>
      <c r="C4" s="29"/>
      <c r="D4" s="29"/>
      <c r="E4" s="29"/>
      <c r="F4" s="29"/>
      <c r="G4" s="29"/>
      <c r="H4" s="29"/>
      <c r="I4" s="29"/>
      <c r="J4" s="29"/>
      <c r="K4" s="29"/>
      <c r="L4" s="30"/>
    </row>
    <row r="5" spans="1:12" ht="36.75" customHeight="1">
      <c r="C5" s="4" t="s">
        <v>22</v>
      </c>
      <c r="E5" s="128" t="s">
        <v>81</v>
      </c>
      <c r="F5" s="128"/>
      <c r="G5" s="128"/>
      <c r="H5" s="128"/>
      <c r="I5" s="128"/>
      <c r="J5" s="128"/>
      <c r="K5" s="87"/>
      <c r="L5" s="58"/>
    </row>
    <row r="6" spans="1:12" ht="15.75">
      <c r="C6" s="48" t="s">
        <v>21</v>
      </c>
      <c r="E6" s="92" t="s">
        <v>82</v>
      </c>
      <c r="F6" s="92"/>
      <c r="G6" s="92"/>
      <c r="H6" s="92"/>
      <c r="I6" s="92"/>
      <c r="J6" s="92"/>
      <c r="K6" s="88"/>
      <c r="L6" s="58"/>
    </row>
    <row r="8" spans="1:12" ht="13.5" thickBot="1">
      <c r="L8" s="46"/>
    </row>
    <row r="9" spans="1:12" ht="32.25" thickBot="1">
      <c r="B9" s="6"/>
      <c r="C9" s="6"/>
      <c r="D9" s="6"/>
      <c r="E9" s="6"/>
      <c r="F9" s="68" t="s">
        <v>23</v>
      </c>
      <c r="G9" s="68" t="s">
        <v>98</v>
      </c>
      <c r="H9" s="91" t="s">
        <v>103</v>
      </c>
      <c r="I9" s="91" t="s">
        <v>104</v>
      </c>
      <c r="L9" s="46" t="s">
        <v>64</v>
      </c>
    </row>
    <row r="10" spans="1:12" ht="16.5" thickBot="1">
      <c r="B10" s="62" t="s">
        <v>0</v>
      </c>
      <c r="C10" s="69" t="s">
        <v>83</v>
      </c>
      <c r="D10" s="63"/>
      <c r="E10" s="63"/>
      <c r="F10" s="84"/>
      <c r="G10" s="84"/>
      <c r="H10" s="84"/>
      <c r="I10" s="60"/>
      <c r="L10" s="47"/>
    </row>
    <row r="11" spans="1:12" ht="15.75">
      <c r="B11" s="9"/>
      <c r="C11" s="10" t="s">
        <v>1</v>
      </c>
      <c r="D11" s="7"/>
      <c r="E11" s="11"/>
      <c r="F11" s="78">
        <v>0</v>
      </c>
      <c r="G11" s="78">
        <v>0</v>
      </c>
      <c r="H11" s="78">
        <v>0</v>
      </c>
      <c r="I11" s="31"/>
      <c r="L11" s="46" t="s">
        <v>65</v>
      </c>
    </row>
    <row r="12" spans="1:12" ht="16.5" thickBot="1">
      <c r="B12" s="9"/>
      <c r="C12" s="10" t="s">
        <v>2</v>
      </c>
      <c r="D12" s="7"/>
      <c r="E12" s="11"/>
      <c r="F12" s="78">
        <v>0</v>
      </c>
      <c r="G12" s="78">
        <v>0</v>
      </c>
      <c r="H12" s="78">
        <v>0</v>
      </c>
      <c r="I12" s="31"/>
      <c r="L12" s="46" t="s">
        <v>66</v>
      </c>
    </row>
    <row r="13" spans="1:12" ht="16.5" thickBot="1">
      <c r="B13" s="9"/>
      <c r="C13" s="10" t="s">
        <v>3</v>
      </c>
      <c r="D13" s="7"/>
      <c r="E13" s="11"/>
      <c r="F13" s="78">
        <v>0</v>
      </c>
      <c r="G13" s="78">
        <v>0</v>
      </c>
      <c r="H13" s="78">
        <v>0</v>
      </c>
      <c r="I13" s="31"/>
      <c r="L13" s="47"/>
    </row>
    <row r="14" spans="1:12" ht="16.5" thickBot="1">
      <c r="B14" s="9"/>
      <c r="C14" s="10" t="s">
        <v>4</v>
      </c>
      <c r="D14" s="7"/>
      <c r="E14" s="11"/>
      <c r="F14" s="78">
        <v>0</v>
      </c>
      <c r="G14" s="78">
        <v>0</v>
      </c>
      <c r="H14" s="78">
        <v>0</v>
      </c>
      <c r="I14" s="31"/>
      <c r="L14" s="49" t="s">
        <v>120</v>
      </c>
    </row>
    <row r="15" spans="1:12" ht="16.5" thickBot="1">
      <c r="B15" s="9"/>
      <c r="C15" s="12" t="s">
        <v>24</v>
      </c>
      <c r="D15" s="7"/>
      <c r="E15" s="11"/>
      <c r="F15" s="78">
        <v>0</v>
      </c>
      <c r="G15" s="78">
        <v>0</v>
      </c>
      <c r="H15" s="78">
        <v>0</v>
      </c>
      <c r="I15" s="31"/>
      <c r="L15" s="56"/>
    </row>
    <row r="16" spans="1:12" ht="16.5" thickBot="1">
      <c r="B16" s="9"/>
      <c r="C16" s="12" t="s">
        <v>25</v>
      </c>
      <c r="D16" s="7" t="s">
        <v>48</v>
      </c>
      <c r="E16" s="11"/>
      <c r="F16" s="78">
        <v>0</v>
      </c>
      <c r="G16" s="78">
        <v>0</v>
      </c>
      <c r="H16" s="78">
        <v>0</v>
      </c>
      <c r="I16" s="31"/>
      <c r="L16" s="46" t="s">
        <v>67</v>
      </c>
    </row>
    <row r="17" spans="2:17" ht="16.5" thickBot="1">
      <c r="B17" s="9" t="s">
        <v>33</v>
      </c>
      <c r="C17" s="66" t="s">
        <v>84</v>
      </c>
      <c r="D17" s="7"/>
      <c r="E17" s="11"/>
      <c r="F17" s="77"/>
      <c r="G17" s="77"/>
      <c r="H17" s="77"/>
      <c r="I17" s="31"/>
      <c r="L17" s="121" t="s">
        <v>68</v>
      </c>
      <c r="M17" s="122"/>
      <c r="N17" s="123"/>
    </row>
    <row r="18" spans="2:17" ht="16.5" thickBot="1">
      <c r="B18" s="9"/>
      <c r="C18" s="12" t="s">
        <v>1</v>
      </c>
      <c r="D18" s="7" t="s">
        <v>30</v>
      </c>
      <c r="E18" s="11"/>
      <c r="F18" s="78">
        <v>0</v>
      </c>
      <c r="G18" s="78">
        <v>0</v>
      </c>
      <c r="H18" s="78">
        <v>0</v>
      </c>
      <c r="I18" s="31"/>
      <c r="L18" s="55"/>
      <c r="M18" s="46" t="s">
        <v>92</v>
      </c>
    </row>
    <row r="19" spans="2:17" ht="15.75">
      <c r="B19" s="9"/>
      <c r="C19" s="12" t="s">
        <v>2</v>
      </c>
      <c r="D19" s="7" t="s">
        <v>31</v>
      </c>
      <c r="E19" s="11"/>
      <c r="F19" s="78">
        <v>0</v>
      </c>
      <c r="G19" s="78">
        <v>0</v>
      </c>
      <c r="H19" s="78">
        <v>0</v>
      </c>
      <c r="I19" s="23">
        <v>0</v>
      </c>
      <c r="L19" s="49"/>
      <c r="M19" s="113"/>
      <c r="N19" s="113"/>
      <c r="O19" s="113"/>
      <c r="P19" s="113"/>
      <c r="Q19" s="53"/>
    </row>
    <row r="20" spans="2:17" ht="15.75">
      <c r="B20" s="9"/>
      <c r="C20" s="12" t="s">
        <v>3</v>
      </c>
      <c r="D20" s="7" t="s">
        <v>26</v>
      </c>
      <c r="E20" s="11"/>
      <c r="F20" s="78">
        <v>0</v>
      </c>
      <c r="G20" s="77"/>
      <c r="H20" s="78">
        <v>0</v>
      </c>
      <c r="I20" s="31"/>
      <c r="L20" s="114"/>
      <c r="M20" s="113"/>
      <c r="N20" s="113"/>
      <c r="O20" s="113"/>
      <c r="P20" s="113"/>
    </row>
    <row r="21" spans="2:17" ht="15.75">
      <c r="B21" s="9"/>
      <c r="C21" s="67" t="s">
        <v>4</v>
      </c>
      <c r="D21" s="5" t="s">
        <v>27</v>
      </c>
      <c r="E21" s="5"/>
      <c r="F21" s="78">
        <v>0</v>
      </c>
      <c r="G21" s="78">
        <v>0</v>
      </c>
      <c r="H21" s="78">
        <v>0</v>
      </c>
      <c r="I21" s="31"/>
      <c r="L21" s="49"/>
      <c r="M21" s="113"/>
      <c r="N21" s="113"/>
      <c r="O21" s="113"/>
      <c r="P21" s="113"/>
    </row>
    <row r="22" spans="2:17" ht="15.75">
      <c r="B22" s="9"/>
      <c r="C22" s="67" t="s">
        <v>24</v>
      </c>
      <c r="D22" s="5" t="s">
        <v>91</v>
      </c>
      <c r="E22" s="5"/>
      <c r="F22" s="78">
        <v>0</v>
      </c>
      <c r="G22" s="78">
        <v>0</v>
      </c>
      <c r="H22" s="78">
        <v>0</v>
      </c>
      <c r="I22" s="31"/>
      <c r="L22" s="49"/>
      <c r="M22" s="113"/>
      <c r="N22" s="113"/>
      <c r="O22" s="113"/>
      <c r="P22" s="113"/>
    </row>
    <row r="23" spans="2:17" ht="15.75">
      <c r="B23" s="24" t="s">
        <v>5</v>
      </c>
      <c r="C23" s="25" t="s">
        <v>37</v>
      </c>
      <c r="D23" s="25"/>
      <c r="E23" s="5"/>
      <c r="F23" s="78">
        <f>SUM(F11:F22)</f>
        <v>0</v>
      </c>
      <c r="G23" s="78">
        <f>SUM(G11:G22)</f>
        <v>0</v>
      </c>
      <c r="H23" s="78">
        <f>SUM(H11:H22)</f>
        <v>0</v>
      </c>
      <c r="I23" s="23">
        <f>SUM(I11:I22)</f>
        <v>0</v>
      </c>
      <c r="L23" s="49"/>
      <c r="M23" s="113"/>
      <c r="N23" s="113"/>
      <c r="O23" s="113"/>
      <c r="P23" s="113"/>
      <c r="Q23" s="53"/>
    </row>
    <row r="24" spans="2:17" ht="15.75">
      <c r="B24" s="9" t="s">
        <v>6</v>
      </c>
      <c r="C24" s="7" t="s">
        <v>87</v>
      </c>
      <c r="D24" s="7"/>
      <c r="E24" s="61"/>
      <c r="F24" s="77"/>
      <c r="G24" s="77"/>
      <c r="H24" s="77"/>
      <c r="I24" s="31"/>
      <c r="L24" s="113"/>
      <c r="M24" s="113"/>
      <c r="N24" s="113"/>
      <c r="O24" s="113"/>
      <c r="P24" s="113"/>
    </row>
    <row r="25" spans="2:17" ht="15.75">
      <c r="B25" s="9"/>
      <c r="C25" s="7" t="s">
        <v>93</v>
      </c>
      <c r="D25" s="7"/>
      <c r="E25" s="74">
        <v>0.44</v>
      </c>
      <c r="F25" s="78">
        <f>ROUND(($E$25)*SUM(F11:F19),0)</f>
        <v>0</v>
      </c>
      <c r="G25" s="78">
        <f>ROUND(($E$25)*SUM(G11:G19),0)</f>
        <v>0</v>
      </c>
      <c r="H25" s="78">
        <f>ROUND(($E$25)*SUM(H11:H19),0)</f>
        <v>0</v>
      </c>
      <c r="I25" s="23">
        <v>0</v>
      </c>
    </row>
    <row r="26" spans="2:17" ht="15.75">
      <c r="B26" s="9"/>
      <c r="C26" s="7" t="s">
        <v>94</v>
      </c>
      <c r="D26" s="7"/>
      <c r="E26" s="71">
        <v>7.6499999999999999E-2</v>
      </c>
      <c r="F26" s="78">
        <f>ROUND($F$22*E26,0)</f>
        <v>0</v>
      </c>
      <c r="G26" s="78">
        <f>ROUND($G$22*E26,0)</f>
        <v>0</v>
      </c>
      <c r="H26" s="78">
        <f>ROUND($H$22*E26,0)</f>
        <v>0</v>
      </c>
      <c r="I26" s="31"/>
    </row>
    <row r="27" spans="2:17" ht="15.75">
      <c r="B27" s="9" t="s">
        <v>7</v>
      </c>
      <c r="C27" s="7" t="s">
        <v>88</v>
      </c>
      <c r="D27" s="7"/>
      <c r="E27" s="71"/>
      <c r="F27" s="78">
        <f>SUM(F25:F26)</f>
        <v>0</v>
      </c>
      <c r="G27" s="78">
        <f>SUM(G25:G26)</f>
        <v>0</v>
      </c>
      <c r="H27" s="78">
        <f>SUM(H25:H26)</f>
        <v>0</v>
      </c>
      <c r="I27" s="23">
        <f>SUM(I25:I26)</f>
        <v>0</v>
      </c>
    </row>
    <row r="28" spans="2:17" ht="15.75">
      <c r="B28" s="9" t="s">
        <v>8</v>
      </c>
      <c r="C28" s="5" t="s">
        <v>38</v>
      </c>
      <c r="D28" s="7"/>
      <c r="E28" s="11"/>
      <c r="F28" s="78">
        <f>SUM(F23+F27)</f>
        <v>0</v>
      </c>
      <c r="G28" s="78">
        <f>SUM(G23+G27)</f>
        <v>0</v>
      </c>
      <c r="H28" s="78">
        <f>SUM(H23+H27)</f>
        <v>0</v>
      </c>
      <c r="I28" s="23">
        <f>SUM(I23+I27)</f>
        <v>0</v>
      </c>
      <c r="Q28" s="53"/>
    </row>
    <row r="29" spans="2:17" ht="15.75">
      <c r="B29" s="8" t="s">
        <v>9</v>
      </c>
      <c r="C29" s="5" t="s">
        <v>28</v>
      </c>
      <c r="D29" s="7"/>
      <c r="E29" s="14"/>
      <c r="F29" s="78">
        <v>0</v>
      </c>
      <c r="G29" s="78">
        <v>0</v>
      </c>
      <c r="H29" s="78">
        <v>0</v>
      </c>
      <c r="I29" s="23">
        <v>0</v>
      </c>
    </row>
    <row r="30" spans="2:17" ht="15.75">
      <c r="B30" s="15" t="s">
        <v>10</v>
      </c>
      <c r="C30" s="16" t="s">
        <v>19</v>
      </c>
      <c r="D30" s="6"/>
      <c r="E30" s="11"/>
      <c r="F30" s="78">
        <v>0</v>
      </c>
      <c r="G30" s="78">
        <v>0</v>
      </c>
      <c r="H30" s="78">
        <v>0</v>
      </c>
      <c r="I30" s="23">
        <v>0</v>
      </c>
    </row>
    <row r="31" spans="2:17" ht="15.75">
      <c r="B31" s="9" t="s">
        <v>11</v>
      </c>
      <c r="C31" s="17" t="s">
        <v>34</v>
      </c>
      <c r="D31" s="7"/>
      <c r="E31" s="11"/>
      <c r="F31" s="78">
        <v>0</v>
      </c>
      <c r="G31" s="78">
        <v>0</v>
      </c>
      <c r="H31" s="78">
        <v>0</v>
      </c>
      <c r="I31" s="23">
        <v>0</v>
      </c>
    </row>
    <row r="32" spans="2:17" ht="15.75">
      <c r="B32" s="9" t="s">
        <v>12</v>
      </c>
      <c r="C32" s="17" t="s">
        <v>35</v>
      </c>
      <c r="D32" s="7"/>
      <c r="E32" s="11"/>
      <c r="F32" s="79"/>
      <c r="G32" s="79"/>
      <c r="H32" s="79"/>
      <c r="I32" s="32"/>
      <c r="N32" s="43" t="s">
        <v>61</v>
      </c>
    </row>
    <row r="33" spans="1:17" ht="15.75">
      <c r="B33" s="26"/>
      <c r="C33" s="17" t="s">
        <v>39</v>
      </c>
      <c r="D33" s="7"/>
      <c r="E33" s="11"/>
      <c r="F33" s="78">
        <f>SUM(M35:M38)</f>
        <v>0</v>
      </c>
      <c r="G33" s="78">
        <v>0</v>
      </c>
      <c r="H33" s="78">
        <v>0</v>
      </c>
      <c r="I33" s="32"/>
      <c r="L33" s="44" t="s">
        <v>55</v>
      </c>
      <c r="N33" s="43" t="s">
        <v>62</v>
      </c>
    </row>
    <row r="34" spans="1:17" ht="15.75">
      <c r="B34" s="9"/>
      <c r="C34" s="17" t="s">
        <v>40</v>
      </c>
      <c r="D34" s="7"/>
      <c r="E34" s="11"/>
      <c r="F34" s="78">
        <v>0</v>
      </c>
      <c r="G34" s="78">
        <v>0</v>
      </c>
      <c r="H34" s="78">
        <v>0</v>
      </c>
      <c r="I34" s="23">
        <v>0</v>
      </c>
      <c r="L34" s="44" t="s">
        <v>56</v>
      </c>
      <c r="M34" s="42" t="s">
        <v>54</v>
      </c>
      <c r="N34" s="43" t="s">
        <v>63</v>
      </c>
      <c r="Q34" s="53"/>
    </row>
    <row r="35" spans="1:17" ht="15.75">
      <c r="B35" s="9"/>
      <c r="C35" s="17" t="s">
        <v>86</v>
      </c>
      <c r="D35" s="7"/>
      <c r="E35" s="11"/>
      <c r="F35" s="78">
        <v>0</v>
      </c>
      <c r="G35" s="78">
        <v>0</v>
      </c>
      <c r="H35" s="78">
        <v>0</v>
      </c>
      <c r="I35" s="23">
        <v>0</v>
      </c>
      <c r="L35" s="36" t="s">
        <v>50</v>
      </c>
      <c r="M35" s="39"/>
      <c r="N35" s="45">
        <f>IF(M35&gt;=25000,"25,000",M35)</f>
        <v>0</v>
      </c>
    </row>
    <row r="36" spans="1:17" ht="15.75">
      <c r="B36" s="9" t="s">
        <v>13</v>
      </c>
      <c r="C36" s="17" t="s">
        <v>36</v>
      </c>
      <c r="D36" s="7"/>
      <c r="E36" s="11"/>
      <c r="F36" s="78">
        <v>0</v>
      </c>
      <c r="G36" s="78">
        <v>0</v>
      </c>
      <c r="H36" s="78">
        <v>0</v>
      </c>
      <c r="I36" s="23">
        <v>0</v>
      </c>
      <c r="L36" s="37" t="s">
        <v>51</v>
      </c>
      <c r="M36" s="40"/>
      <c r="N36" s="45">
        <f>IF(M36&gt;=25000,"25,000",M36)</f>
        <v>0</v>
      </c>
    </row>
    <row r="37" spans="1:17" ht="15.75">
      <c r="B37" s="9" t="s">
        <v>14</v>
      </c>
      <c r="C37" s="7" t="s">
        <v>18</v>
      </c>
      <c r="D37" s="7"/>
      <c r="E37" s="11"/>
      <c r="F37" s="78">
        <v>0</v>
      </c>
      <c r="G37" s="78">
        <v>0</v>
      </c>
      <c r="H37" s="78">
        <v>0</v>
      </c>
      <c r="I37" s="23">
        <v>0</v>
      </c>
      <c r="L37" s="37" t="s">
        <v>52</v>
      </c>
      <c r="M37" s="40"/>
      <c r="N37" s="45">
        <f>IF(M37&gt;=25000,"25,000",M37)</f>
        <v>0</v>
      </c>
      <c r="Q37" s="54"/>
    </row>
    <row r="38" spans="1:17" ht="15.75">
      <c r="B38" s="9" t="s">
        <v>15</v>
      </c>
      <c r="C38" s="7" t="s">
        <v>114</v>
      </c>
      <c r="D38" s="7"/>
      <c r="E38" s="11"/>
      <c r="F38" s="78">
        <v>0</v>
      </c>
      <c r="G38" s="78">
        <v>0</v>
      </c>
      <c r="H38" s="78">
        <v>0</v>
      </c>
      <c r="I38" s="23">
        <v>0</v>
      </c>
      <c r="L38" s="38" t="s">
        <v>53</v>
      </c>
      <c r="M38" s="41"/>
      <c r="N38" s="45">
        <f>IF(M38&gt;=25000,"25,000",M38)</f>
        <v>0</v>
      </c>
      <c r="Q38" s="54"/>
    </row>
    <row r="39" spans="1:17" ht="15.75">
      <c r="B39" s="9" t="s">
        <v>85</v>
      </c>
      <c r="C39" s="66" t="s">
        <v>110</v>
      </c>
      <c r="D39" s="76"/>
      <c r="E39" s="112">
        <v>0.38</v>
      </c>
      <c r="F39" s="80">
        <f>F20*E39</f>
        <v>0</v>
      </c>
      <c r="G39" s="79"/>
      <c r="H39" s="80">
        <f>H20*E39</f>
        <v>0</v>
      </c>
      <c r="I39" s="32"/>
      <c r="Q39" s="54"/>
    </row>
    <row r="40" spans="1:17" ht="15.75">
      <c r="B40" s="13" t="s">
        <v>89</v>
      </c>
      <c r="C40" s="6" t="s">
        <v>29</v>
      </c>
      <c r="D40" s="6"/>
      <c r="E40" s="18"/>
      <c r="F40" s="78">
        <f>SUM(F28:F39)</f>
        <v>0</v>
      </c>
      <c r="G40" s="78">
        <f>SUM(G28:G39)</f>
        <v>0</v>
      </c>
      <c r="H40" s="78">
        <f>SUM(H28:H39)</f>
        <v>0</v>
      </c>
      <c r="I40" s="23">
        <f>SUM(I28:I39)</f>
        <v>0</v>
      </c>
      <c r="Q40" s="54"/>
    </row>
    <row r="41" spans="1:17" ht="15.75">
      <c r="B41" s="9" t="s">
        <v>90</v>
      </c>
      <c r="C41" s="7" t="s">
        <v>41</v>
      </c>
      <c r="D41" s="7"/>
      <c r="E41" s="6"/>
      <c r="F41" s="79"/>
      <c r="G41" s="79"/>
      <c r="H41" s="79"/>
      <c r="I41" s="32"/>
      <c r="L41" s="93" t="s">
        <v>105</v>
      </c>
      <c r="Q41" s="54"/>
    </row>
    <row r="42" spans="1:17" ht="15.75">
      <c r="B42" s="34" t="s">
        <v>42</v>
      </c>
      <c r="C42" s="81">
        <f>IF(L17="Research Non-State On-Campus",0.48,IF(L17="Research State On-Campus",0.24,IF(L17="Public Service Non-State On-Campus",0.35,IF(L17="Public Service State On-Campus",0.175,IF(L17="Instruction Non-State On-Campus",0.49,IF(L17="Instruction State On-Campus",0.245,IF(L17="Off-Campus Non-State",0.26,IF(L17="Off-Campus State",0.13,L18))))))))</f>
        <v>0.48</v>
      </c>
      <c r="D42" s="82" t="s">
        <v>43</v>
      </c>
      <c r="E42" s="83">
        <f>IF($N$35&gt;25000,"25000",$N$35)+IF($N$36&gt;25000,"25000",$N$36)+IF($N$37&gt;25000,"25000",$N$37)+IF($N$38&gt;25000,"25000",$N$38)+$F$40-$F$33-$F$37-$F$39-$F$38</f>
        <v>0</v>
      </c>
      <c r="F42" s="80">
        <f>ROUND($E$42*C42,0)</f>
        <v>0</v>
      </c>
      <c r="G42" s="80">
        <f>ROUND((G40-G37-G33-G39-G38)*L42,0)</f>
        <v>0</v>
      </c>
      <c r="H42" s="80">
        <f>ROUND((H40-H37-H33-H39-H38)*L42,0)</f>
        <v>0</v>
      </c>
      <c r="I42" s="32"/>
      <c r="L42">
        <f>IF($L$17="Public Service State On-Campus",0.35,IF($L$17="Other (enter rate below)",0.48,IF($L$17="Public Service State On-Campus",0.35,IF(L17="Research State On-Campus",0.48,IF(L17="Instruction State On-Campus",0.49,IF(L17="Off-Campus State",0.26,C42))))))</f>
        <v>0.48</v>
      </c>
      <c r="Q42" s="54"/>
    </row>
    <row r="43" spans="1:17" ht="15.75">
      <c r="B43" s="85"/>
      <c r="C43" s="81"/>
      <c r="D43" s="82" t="s">
        <v>100</v>
      </c>
      <c r="E43" s="83"/>
      <c r="F43" s="79"/>
      <c r="G43" s="80">
        <v>0</v>
      </c>
      <c r="H43" s="79"/>
      <c r="I43" s="32"/>
      <c r="Q43" s="54"/>
    </row>
    <row r="44" spans="1:17" ht="17.25" thickBot="1">
      <c r="B44" s="33" t="s">
        <v>115</v>
      </c>
      <c r="C44" s="19" t="s">
        <v>32</v>
      </c>
      <c r="D44" s="20"/>
      <c r="E44" s="21"/>
      <c r="F44" s="86">
        <f>SUM(F40:F43)</f>
        <v>0</v>
      </c>
      <c r="G44" s="86">
        <f>SUM(G40:G43)</f>
        <v>0</v>
      </c>
      <c r="H44" s="86">
        <f>SUM(H40:H43)</f>
        <v>0</v>
      </c>
      <c r="I44" s="35">
        <f>SUM(I40:I43)</f>
        <v>0</v>
      </c>
      <c r="J44" s="64"/>
      <c r="Q44" s="54"/>
    </row>
    <row r="45" spans="1:17" ht="16.5">
      <c r="B45" s="65" t="s">
        <v>116</v>
      </c>
      <c r="D45" s="6"/>
      <c r="E45" s="6"/>
      <c r="F45" s="118"/>
      <c r="G45" s="118"/>
      <c r="H45" s="118"/>
      <c r="I45" s="118"/>
      <c r="J45" s="64"/>
      <c r="Q45" s="54"/>
    </row>
    <row r="46" spans="1:17" ht="16.5">
      <c r="B46" s="65"/>
      <c r="C46" s="65" t="s">
        <v>117</v>
      </c>
      <c r="D46" s="6"/>
      <c r="E46" s="6"/>
      <c r="F46" s="118"/>
      <c r="G46" s="118"/>
      <c r="H46" s="118"/>
      <c r="I46" s="118"/>
      <c r="J46" s="64"/>
      <c r="Q46" s="54"/>
    </row>
    <row r="47" spans="1:17" ht="16.5">
      <c r="A47" s="65"/>
      <c r="B47" s="65"/>
      <c r="C47" s="22"/>
      <c r="D47" s="2"/>
      <c r="E47" s="2"/>
      <c r="F47" s="2"/>
      <c r="G47" s="2"/>
      <c r="H47" s="2"/>
      <c r="I47" s="2"/>
      <c r="J47" s="64"/>
      <c r="Q47" s="54"/>
    </row>
    <row r="48" spans="1:17" ht="16.5" customHeight="1">
      <c r="A48" s="124" t="s">
        <v>16</v>
      </c>
      <c r="B48" s="124"/>
      <c r="C48" s="124"/>
      <c r="D48" s="124"/>
      <c r="E48" s="124"/>
      <c r="F48" s="124"/>
      <c r="G48" s="124"/>
      <c r="H48" s="124"/>
      <c r="I48" s="124"/>
      <c r="J48" s="124"/>
      <c r="K48" s="70"/>
      <c r="Q48" s="54"/>
    </row>
    <row r="49" spans="1:17" ht="15.75">
      <c r="A49" s="129" t="s">
        <v>20</v>
      </c>
      <c r="B49" s="129"/>
      <c r="C49" s="129"/>
      <c r="D49" s="129"/>
      <c r="E49" s="129"/>
      <c r="F49" s="129"/>
      <c r="G49" s="129"/>
      <c r="H49" s="129"/>
      <c r="I49" s="129"/>
      <c r="J49" s="129"/>
      <c r="K49" s="29"/>
      <c r="Q49" s="54"/>
    </row>
    <row r="50" spans="1:17" ht="15.75">
      <c r="A50" s="3" t="s">
        <v>44</v>
      </c>
      <c r="B50" s="29"/>
      <c r="C50" s="29"/>
      <c r="D50" s="29"/>
      <c r="E50" s="29"/>
      <c r="F50" s="29"/>
      <c r="G50" s="29"/>
      <c r="H50" s="29"/>
      <c r="I50" s="29"/>
      <c r="J50" s="29"/>
      <c r="K50" s="29"/>
      <c r="Q50" s="54"/>
    </row>
    <row r="51" spans="1:17" ht="36.75" customHeight="1">
      <c r="C51" s="4" t="s">
        <v>22</v>
      </c>
      <c r="D51" s="89"/>
      <c r="E51" s="126" t="str">
        <f>E5</f>
        <v>(Insert project title here.  Sheet will auto-fill on subsequent years/composite)</v>
      </c>
      <c r="F51" s="126"/>
      <c r="G51" s="126"/>
      <c r="H51" s="126"/>
      <c r="I51" s="126"/>
      <c r="J51" s="119"/>
      <c r="K51" s="22"/>
      <c r="Q51" s="54"/>
    </row>
    <row r="52" spans="1:17" ht="15.75">
      <c r="B52" s="4"/>
      <c r="C52" s="48" t="s">
        <v>21</v>
      </c>
      <c r="E52" s="66" t="str">
        <f>E6</f>
        <v>(Insert investigator(s) here.  Sheet will auto-fill on subsequent years/composite)</v>
      </c>
      <c r="F52" s="66"/>
      <c r="G52" s="66"/>
      <c r="H52" s="66"/>
      <c r="I52" s="66"/>
      <c r="K52" s="59"/>
      <c r="Q52" s="54"/>
    </row>
    <row r="53" spans="1:17">
      <c r="Q53" s="54"/>
    </row>
    <row r="54" spans="1:17" ht="13.5" thickBot="1">
      <c r="Q54" s="54"/>
    </row>
    <row r="55" spans="1:17" ht="32.25" thickBot="1">
      <c r="B55" s="6"/>
      <c r="C55" s="6"/>
      <c r="D55" s="6"/>
      <c r="E55" s="6"/>
      <c r="F55" s="68" t="s">
        <v>23</v>
      </c>
      <c r="G55" s="68" t="s">
        <v>98</v>
      </c>
      <c r="H55" s="91" t="s">
        <v>103</v>
      </c>
      <c r="I55" s="91" t="s">
        <v>104</v>
      </c>
      <c r="L55" s="49" t="s">
        <v>76</v>
      </c>
      <c r="Q55" s="54"/>
    </row>
    <row r="56" spans="1:17" ht="15.75">
      <c r="B56" s="62" t="s">
        <v>0</v>
      </c>
      <c r="C56" s="63" t="s">
        <v>83</v>
      </c>
      <c r="D56" s="63"/>
      <c r="E56" s="107"/>
      <c r="F56" s="100"/>
      <c r="G56" s="84"/>
      <c r="H56" s="84"/>
      <c r="I56" s="60"/>
      <c r="L56" s="57">
        <f>L15+(12*31)</f>
        <v>372</v>
      </c>
      <c r="Q56" s="54"/>
    </row>
    <row r="57" spans="1:17" ht="15.75">
      <c r="B57" s="9"/>
      <c r="C57" s="10" t="s">
        <v>1</v>
      </c>
      <c r="D57" s="106" t="str">
        <f>IF(D11=""," ",D11)</f>
        <v xml:space="preserve"> </v>
      </c>
      <c r="E57" s="11"/>
      <c r="F57" s="101">
        <f t="shared" ref="F57:H62" si="0">ROUND(SUM(F11+(F11*$L$10)),0)</f>
        <v>0</v>
      </c>
      <c r="G57" s="78">
        <f t="shared" si="0"/>
        <v>0</v>
      </c>
      <c r="H57" s="78">
        <f t="shared" si="0"/>
        <v>0</v>
      </c>
      <c r="I57" s="31"/>
      <c r="L57" s="49"/>
      <c r="Q57" s="54"/>
    </row>
    <row r="58" spans="1:17" ht="15.75">
      <c r="B58" s="9"/>
      <c r="C58" s="10" t="s">
        <v>2</v>
      </c>
      <c r="D58" s="106" t="str">
        <f>IF(D12=""," ",D12)</f>
        <v xml:space="preserve"> </v>
      </c>
      <c r="E58" s="11"/>
      <c r="F58" s="101">
        <f t="shared" si="0"/>
        <v>0</v>
      </c>
      <c r="G58" s="78">
        <f t="shared" si="0"/>
        <v>0</v>
      </c>
      <c r="H58" s="78">
        <f t="shared" si="0"/>
        <v>0</v>
      </c>
      <c r="I58" s="31"/>
      <c r="L58" s="114"/>
      <c r="Q58" s="54"/>
    </row>
    <row r="59" spans="1:17" ht="15.75">
      <c r="B59" s="9"/>
      <c r="C59" s="10" t="s">
        <v>3</v>
      </c>
      <c r="D59" s="106" t="str">
        <f>IF(D13=""," ",D13)</f>
        <v xml:space="preserve"> </v>
      </c>
      <c r="E59" s="11"/>
      <c r="F59" s="101">
        <f t="shared" si="0"/>
        <v>0</v>
      </c>
      <c r="G59" s="78">
        <f t="shared" si="0"/>
        <v>0</v>
      </c>
      <c r="H59" s="78">
        <f t="shared" si="0"/>
        <v>0</v>
      </c>
      <c r="I59" s="31"/>
      <c r="Q59" s="54"/>
    </row>
    <row r="60" spans="1:17" ht="15.75">
      <c r="B60" s="9"/>
      <c r="C60" s="10" t="s">
        <v>4</v>
      </c>
      <c r="D60" s="106" t="str">
        <f>IF(D14=""," ",D14)</f>
        <v xml:space="preserve"> </v>
      </c>
      <c r="E60" s="11"/>
      <c r="F60" s="101">
        <f t="shared" si="0"/>
        <v>0</v>
      </c>
      <c r="G60" s="78">
        <f t="shared" si="0"/>
        <v>0</v>
      </c>
      <c r="H60" s="78">
        <f t="shared" si="0"/>
        <v>0</v>
      </c>
      <c r="I60" s="31"/>
      <c r="Q60" s="54"/>
    </row>
    <row r="61" spans="1:17" ht="15.75">
      <c r="B61" s="9"/>
      <c r="C61" s="12" t="s">
        <v>24</v>
      </c>
      <c r="D61" s="106" t="str">
        <f>IF(D15=""," ",D15)</f>
        <v xml:space="preserve"> </v>
      </c>
      <c r="E61" s="11"/>
      <c r="F61" s="101">
        <f t="shared" si="0"/>
        <v>0</v>
      </c>
      <c r="G61" s="78">
        <f t="shared" si="0"/>
        <v>0</v>
      </c>
      <c r="H61" s="78">
        <f t="shared" si="0"/>
        <v>0</v>
      </c>
      <c r="I61" s="31"/>
      <c r="Q61" s="54"/>
    </row>
    <row r="62" spans="1:17" ht="15.75">
      <c r="B62" s="9"/>
      <c r="C62" s="12" t="s">
        <v>25</v>
      </c>
      <c r="D62" s="7" t="s">
        <v>48</v>
      </c>
      <c r="E62" s="11"/>
      <c r="F62" s="101">
        <f t="shared" si="0"/>
        <v>0</v>
      </c>
      <c r="G62" s="78">
        <f t="shared" si="0"/>
        <v>0</v>
      </c>
      <c r="H62" s="78">
        <f t="shared" si="0"/>
        <v>0</v>
      </c>
      <c r="I62" s="31"/>
      <c r="Q62" s="54"/>
    </row>
    <row r="63" spans="1:17" ht="15.75">
      <c r="B63" s="9" t="s">
        <v>33</v>
      </c>
      <c r="C63" s="66" t="s">
        <v>84</v>
      </c>
      <c r="D63" s="7"/>
      <c r="E63" s="11"/>
      <c r="F63" s="102"/>
      <c r="G63" s="77"/>
      <c r="H63" s="77"/>
      <c r="I63" s="31"/>
      <c r="Q63" s="54"/>
    </row>
    <row r="64" spans="1:17" ht="15.75">
      <c r="B64" s="9"/>
      <c r="C64" s="12" t="s">
        <v>1</v>
      </c>
      <c r="D64" s="7" t="s">
        <v>30</v>
      </c>
      <c r="E64" s="11"/>
      <c r="F64" s="101">
        <f t="shared" ref="F64:H65" si="1">ROUND(SUM(F18+(F18*$L$10)),0)</f>
        <v>0</v>
      </c>
      <c r="G64" s="78">
        <f t="shared" si="1"/>
        <v>0</v>
      </c>
      <c r="H64" s="78">
        <f t="shared" si="1"/>
        <v>0</v>
      </c>
      <c r="I64" s="31"/>
      <c r="Q64" s="54"/>
    </row>
    <row r="65" spans="2:17" ht="15.75">
      <c r="B65" s="9"/>
      <c r="C65" s="12" t="s">
        <v>2</v>
      </c>
      <c r="D65" s="7" t="s">
        <v>31</v>
      </c>
      <c r="E65" s="11"/>
      <c r="F65" s="101">
        <f t="shared" si="1"/>
        <v>0</v>
      </c>
      <c r="G65" s="78">
        <f t="shared" si="1"/>
        <v>0</v>
      </c>
      <c r="H65" s="78">
        <f t="shared" si="1"/>
        <v>0</v>
      </c>
      <c r="I65" s="23">
        <v>0</v>
      </c>
      <c r="Q65" s="54"/>
    </row>
    <row r="66" spans="2:17" ht="15.75">
      <c r="B66" s="9"/>
      <c r="C66" s="12" t="s">
        <v>3</v>
      </c>
      <c r="D66" s="7" t="s">
        <v>26</v>
      </c>
      <c r="E66" s="11"/>
      <c r="F66" s="101">
        <f>ROUND(SUM(F20+(F20*$L$10)),0)</f>
        <v>0</v>
      </c>
      <c r="G66" s="77"/>
      <c r="H66" s="78">
        <f>ROUND(SUM(H20+(H20*$L$10)),0)</f>
        <v>0</v>
      </c>
      <c r="I66" s="31"/>
      <c r="Q66" s="54"/>
    </row>
    <row r="67" spans="2:17" ht="15.75">
      <c r="B67" s="9"/>
      <c r="C67" s="12" t="s">
        <v>4</v>
      </c>
      <c r="D67" s="7" t="s">
        <v>27</v>
      </c>
      <c r="E67" s="11"/>
      <c r="F67" s="101">
        <f>ROUND(SUM(F21+(F21*$L$10)),0)</f>
        <v>0</v>
      </c>
      <c r="G67" s="78">
        <f>ROUND(SUM(G21+(G21*$L$10)),0)</f>
        <v>0</v>
      </c>
      <c r="H67" s="78">
        <f>ROUND(SUM(H21+(H21*$L$10)),0)</f>
        <v>0</v>
      </c>
      <c r="I67" s="31"/>
      <c r="Q67" s="54"/>
    </row>
    <row r="68" spans="2:17" ht="15.75">
      <c r="B68" s="9"/>
      <c r="C68" s="12" t="s">
        <v>24</v>
      </c>
      <c r="D68" s="7" t="s">
        <v>91</v>
      </c>
      <c r="E68" s="11"/>
      <c r="F68" s="101">
        <v>0</v>
      </c>
      <c r="G68" s="78">
        <v>0</v>
      </c>
      <c r="H68" s="78">
        <v>0</v>
      </c>
      <c r="I68" s="31"/>
      <c r="Q68" s="54"/>
    </row>
    <row r="69" spans="2:17" ht="15.75">
      <c r="B69" s="24" t="s">
        <v>5</v>
      </c>
      <c r="C69" s="25" t="s">
        <v>37</v>
      </c>
      <c r="D69" s="25"/>
      <c r="E69" s="11"/>
      <c r="F69" s="101">
        <f>SUM(F57:F68)</f>
        <v>0</v>
      </c>
      <c r="G69" s="78">
        <f>SUM(G57:G68)</f>
        <v>0</v>
      </c>
      <c r="H69" s="78">
        <f>SUM(H57:H68)</f>
        <v>0</v>
      </c>
      <c r="I69" s="23">
        <f>SUM(I57:I68)</f>
        <v>0</v>
      </c>
      <c r="Q69" s="54"/>
    </row>
    <row r="70" spans="2:17" ht="15.75">
      <c r="B70" s="9" t="s">
        <v>6</v>
      </c>
      <c r="C70" s="7" t="s">
        <v>87</v>
      </c>
      <c r="D70" s="7"/>
      <c r="E70" s="61"/>
      <c r="F70" s="102"/>
      <c r="G70" s="77"/>
      <c r="H70" s="77"/>
      <c r="I70" s="31"/>
      <c r="Q70" s="54"/>
    </row>
    <row r="71" spans="2:17" ht="15.75">
      <c r="B71" s="9"/>
      <c r="C71" s="7" t="s">
        <v>93</v>
      </c>
      <c r="D71" s="7"/>
      <c r="E71" s="74">
        <v>0.44</v>
      </c>
      <c r="F71" s="101">
        <f>ROUND(($E$71)*SUM(F57:F65),0)</f>
        <v>0</v>
      </c>
      <c r="G71" s="78">
        <f>ROUND(($E$71)*SUM(G57:G65),0)</f>
        <v>0</v>
      </c>
      <c r="H71" s="78">
        <f>ROUND(($E$71)*SUM(H57:H65),0)</f>
        <v>0</v>
      </c>
      <c r="I71" s="23">
        <v>0</v>
      </c>
      <c r="Q71" s="54"/>
    </row>
    <row r="72" spans="2:17" ht="15.75">
      <c r="B72" s="9"/>
      <c r="C72" s="7" t="s">
        <v>94</v>
      </c>
      <c r="D72" s="7"/>
      <c r="E72" s="71">
        <v>7.6499999999999999E-2</v>
      </c>
      <c r="F72" s="101">
        <f>F68*$E$72</f>
        <v>0</v>
      </c>
      <c r="G72" s="78">
        <f>G68*$E$72</f>
        <v>0</v>
      </c>
      <c r="H72" s="78">
        <f>H68*$E$72</f>
        <v>0</v>
      </c>
      <c r="I72" s="31"/>
      <c r="Q72" s="54"/>
    </row>
    <row r="73" spans="2:17" ht="15.75">
      <c r="B73" s="9" t="s">
        <v>7</v>
      </c>
      <c r="C73" s="7" t="s">
        <v>88</v>
      </c>
      <c r="D73" s="7"/>
      <c r="E73" s="71"/>
      <c r="F73" s="101">
        <f>SUM(F71:F72)</f>
        <v>0</v>
      </c>
      <c r="G73" s="78">
        <f>SUM(G71:G72)</f>
        <v>0</v>
      </c>
      <c r="H73" s="78">
        <f>SUM(H71:H72)</f>
        <v>0</v>
      </c>
      <c r="I73" s="23">
        <f>SUM(I71:I72)</f>
        <v>0</v>
      </c>
      <c r="Q73" s="54"/>
    </row>
    <row r="74" spans="2:17" ht="15.75">
      <c r="B74" s="9" t="s">
        <v>8</v>
      </c>
      <c r="C74" s="7" t="s">
        <v>38</v>
      </c>
      <c r="D74" s="7"/>
      <c r="E74" s="11"/>
      <c r="F74" s="101">
        <f>SUM(F69+F73)</f>
        <v>0</v>
      </c>
      <c r="G74" s="78">
        <f>SUM(G69+G73)</f>
        <v>0</v>
      </c>
      <c r="H74" s="78">
        <f>SUM(H69+H73)</f>
        <v>0</v>
      </c>
      <c r="I74" s="23">
        <f>SUM(I69+I73)</f>
        <v>0</v>
      </c>
      <c r="Q74" s="54"/>
    </row>
    <row r="75" spans="2:17" ht="15.75">
      <c r="B75" s="9" t="s">
        <v>9</v>
      </c>
      <c r="C75" s="7" t="s">
        <v>28</v>
      </c>
      <c r="D75" s="7"/>
      <c r="E75" s="11"/>
      <c r="F75" s="101">
        <f t="shared" ref="F75:H77" si="2">ROUND(SUM(F29+(F29*$L$13)),0)</f>
        <v>0</v>
      </c>
      <c r="G75" s="78">
        <f t="shared" si="2"/>
        <v>0</v>
      </c>
      <c r="H75" s="78">
        <f t="shared" si="2"/>
        <v>0</v>
      </c>
      <c r="I75" s="23">
        <v>0</v>
      </c>
      <c r="Q75" s="54"/>
    </row>
    <row r="76" spans="2:17" ht="15.75">
      <c r="B76" s="9" t="s">
        <v>10</v>
      </c>
      <c r="C76" s="17" t="s">
        <v>19</v>
      </c>
      <c r="D76" s="7"/>
      <c r="E76" s="11"/>
      <c r="F76" s="101">
        <f t="shared" si="2"/>
        <v>0</v>
      </c>
      <c r="G76" s="78">
        <f t="shared" si="2"/>
        <v>0</v>
      </c>
      <c r="H76" s="78">
        <f t="shared" si="2"/>
        <v>0</v>
      </c>
      <c r="I76" s="23">
        <v>0</v>
      </c>
      <c r="N76" s="43" t="s">
        <v>61</v>
      </c>
      <c r="Q76" s="54"/>
    </row>
    <row r="77" spans="2:17" ht="15.75">
      <c r="B77" s="9" t="s">
        <v>11</v>
      </c>
      <c r="C77" s="17" t="s">
        <v>34</v>
      </c>
      <c r="D77" s="7"/>
      <c r="E77" s="11"/>
      <c r="F77" s="101">
        <f t="shared" si="2"/>
        <v>0</v>
      </c>
      <c r="G77" s="78">
        <f t="shared" si="2"/>
        <v>0</v>
      </c>
      <c r="H77" s="78">
        <f t="shared" si="2"/>
        <v>0</v>
      </c>
      <c r="I77" s="23">
        <v>0</v>
      </c>
      <c r="L77" s="44" t="s">
        <v>55</v>
      </c>
      <c r="N77" s="43" t="s">
        <v>62</v>
      </c>
      <c r="Q77" s="54"/>
    </row>
    <row r="78" spans="2:17" ht="15.75">
      <c r="B78" s="9" t="s">
        <v>12</v>
      </c>
      <c r="C78" s="17" t="s">
        <v>35</v>
      </c>
      <c r="D78" s="7"/>
      <c r="E78" s="11"/>
      <c r="F78" s="103"/>
      <c r="G78" s="79"/>
      <c r="H78" s="79"/>
      <c r="I78" s="32"/>
      <c r="L78" s="44" t="s">
        <v>56</v>
      </c>
      <c r="M78" s="42" t="s">
        <v>57</v>
      </c>
      <c r="N78" s="43" t="s">
        <v>63</v>
      </c>
      <c r="Q78" s="54"/>
    </row>
    <row r="79" spans="2:17" ht="15.75">
      <c r="B79" s="26"/>
      <c r="C79" s="17" t="s">
        <v>39</v>
      </c>
      <c r="D79" s="7"/>
      <c r="E79" s="11"/>
      <c r="F79" s="101">
        <f>SUM(M79:M82)</f>
        <v>0</v>
      </c>
      <c r="G79" s="78">
        <v>0</v>
      </c>
      <c r="H79" s="78">
        <v>0</v>
      </c>
      <c r="I79" s="32"/>
      <c r="L79" s="36" t="s">
        <v>50</v>
      </c>
      <c r="M79" s="39"/>
      <c r="N79" s="45">
        <f>IF(M79+N35&gt;=25000,25000-N35,M79)</f>
        <v>0</v>
      </c>
      <c r="Q79" s="54"/>
    </row>
    <row r="80" spans="2:17" ht="15.75">
      <c r="B80" s="9"/>
      <c r="C80" s="17" t="s">
        <v>40</v>
      </c>
      <c r="D80" s="7"/>
      <c r="E80" s="11"/>
      <c r="F80" s="101">
        <f t="shared" ref="F80:H82" si="3">ROUND(SUM(F34+(F34*$L$13)),0)</f>
        <v>0</v>
      </c>
      <c r="G80" s="78">
        <f t="shared" si="3"/>
        <v>0</v>
      </c>
      <c r="H80" s="78">
        <f t="shared" si="3"/>
        <v>0</v>
      </c>
      <c r="I80" s="23">
        <v>0</v>
      </c>
      <c r="L80" s="37" t="s">
        <v>51</v>
      </c>
      <c r="M80" s="40"/>
      <c r="N80" s="45">
        <f>IF(M80+N36&gt;=25000,25000-N36,M80)</f>
        <v>0</v>
      </c>
      <c r="Q80" s="54"/>
    </row>
    <row r="81" spans="1:17" ht="15.75">
      <c r="B81" s="9"/>
      <c r="C81" s="17" t="s">
        <v>86</v>
      </c>
      <c r="D81" s="7"/>
      <c r="E81" s="11"/>
      <c r="F81" s="101">
        <f t="shared" si="3"/>
        <v>0</v>
      </c>
      <c r="G81" s="78">
        <f t="shared" si="3"/>
        <v>0</v>
      </c>
      <c r="H81" s="78">
        <f t="shared" si="3"/>
        <v>0</v>
      </c>
      <c r="I81" s="23">
        <v>0</v>
      </c>
      <c r="L81" s="37" t="s">
        <v>52</v>
      </c>
      <c r="M81" s="40"/>
      <c r="N81" s="45">
        <f>IF(M81+N37&gt;=25000,25000-N37,M81)</f>
        <v>0</v>
      </c>
      <c r="Q81" s="54"/>
    </row>
    <row r="82" spans="1:17" ht="15.75">
      <c r="B82" s="9" t="s">
        <v>13</v>
      </c>
      <c r="C82" s="17" t="s">
        <v>36</v>
      </c>
      <c r="D82" s="7"/>
      <c r="E82" s="11"/>
      <c r="F82" s="101">
        <f t="shared" si="3"/>
        <v>0</v>
      </c>
      <c r="G82" s="78">
        <f t="shared" si="3"/>
        <v>0</v>
      </c>
      <c r="H82" s="78">
        <f t="shared" si="3"/>
        <v>0</v>
      </c>
      <c r="I82" s="23">
        <v>0</v>
      </c>
      <c r="L82" s="38" t="s">
        <v>53</v>
      </c>
      <c r="M82" s="41"/>
      <c r="N82" s="45">
        <f>IF(M82+N38&gt;=25000,25000-N38,M82)</f>
        <v>0</v>
      </c>
      <c r="Q82" s="54"/>
    </row>
    <row r="83" spans="1:17" ht="15.75">
      <c r="B83" s="9" t="s">
        <v>14</v>
      </c>
      <c r="C83" s="7" t="s">
        <v>18</v>
      </c>
      <c r="D83" s="7"/>
      <c r="E83" s="11"/>
      <c r="F83" s="101">
        <v>0</v>
      </c>
      <c r="G83" s="78">
        <v>0</v>
      </c>
      <c r="H83" s="78">
        <v>0</v>
      </c>
      <c r="I83" s="23">
        <v>0</v>
      </c>
      <c r="Q83" s="54"/>
    </row>
    <row r="84" spans="1:17" ht="15.75">
      <c r="B84" s="9" t="s">
        <v>15</v>
      </c>
      <c r="C84" s="7" t="s">
        <v>114</v>
      </c>
      <c r="D84" s="7"/>
      <c r="E84" s="11"/>
      <c r="F84" s="101">
        <v>0</v>
      </c>
      <c r="G84" s="78">
        <v>0</v>
      </c>
      <c r="H84" s="78">
        <v>0</v>
      </c>
      <c r="I84" s="23">
        <v>0</v>
      </c>
      <c r="Q84" s="54"/>
    </row>
    <row r="85" spans="1:17" ht="15.75">
      <c r="B85" s="9" t="s">
        <v>85</v>
      </c>
      <c r="C85" s="66" t="s">
        <v>110</v>
      </c>
      <c r="D85" s="76"/>
      <c r="E85" s="112">
        <v>0.38</v>
      </c>
      <c r="F85" s="80">
        <f>F66*E85</f>
        <v>0</v>
      </c>
      <c r="G85" s="79"/>
      <c r="H85" s="80">
        <f>H66*E85</f>
        <v>0</v>
      </c>
      <c r="I85" s="32"/>
      <c r="L85" s="93"/>
      <c r="Q85" s="54"/>
    </row>
    <row r="86" spans="1:17" ht="15.75">
      <c r="B86" s="9" t="s">
        <v>89</v>
      </c>
      <c r="C86" s="7" t="s">
        <v>29</v>
      </c>
      <c r="D86" s="7"/>
      <c r="E86" s="11"/>
      <c r="F86" s="101">
        <f>SUM(F74:F85)</f>
        <v>0</v>
      </c>
      <c r="G86" s="78">
        <f>SUM(G74:G85)</f>
        <v>0</v>
      </c>
      <c r="H86" s="78">
        <f>SUM(H74:H85)</f>
        <v>0</v>
      </c>
      <c r="I86" s="23">
        <f>SUM(I74:I85)</f>
        <v>0</v>
      </c>
      <c r="Q86" s="54"/>
    </row>
    <row r="87" spans="1:17" ht="15.75">
      <c r="B87" s="9" t="s">
        <v>90</v>
      </c>
      <c r="C87" s="7" t="s">
        <v>41</v>
      </c>
      <c r="D87" s="7"/>
      <c r="E87" s="11"/>
      <c r="F87" s="103"/>
      <c r="G87" s="79"/>
      <c r="H87" s="79"/>
      <c r="I87" s="31"/>
      <c r="Q87" s="54"/>
    </row>
    <row r="88" spans="1:17" ht="16.5">
      <c r="B88" s="34" t="s">
        <v>42</v>
      </c>
      <c r="C88" s="81">
        <f>C42</f>
        <v>0.48</v>
      </c>
      <c r="D88" s="82" t="s">
        <v>43</v>
      </c>
      <c r="E88" s="83">
        <f>IF($N$79&gt;25000,"25000",$N$79)+IF($N$80&gt;25000,"25000",$N$80)+IF($N$81&gt;25000,"25000",$N$81)+IF($N$82&gt;25000,"25000",$N$82)+$F$86-$F$79-$F$83-$F$85-$F$84</f>
        <v>0</v>
      </c>
      <c r="F88" s="104">
        <f>ROUND(E88*C88,0)</f>
        <v>0</v>
      </c>
      <c r="G88" s="80">
        <f>ROUND((G86-G83-G79-G85-G84)*L42,0)</f>
        <v>0</v>
      </c>
      <c r="H88" s="80">
        <f>ROUND((H86-H83-H79-H85-H84)*L42,0)</f>
        <v>0</v>
      </c>
      <c r="I88" s="31"/>
      <c r="J88" s="64"/>
      <c r="Q88" s="54"/>
    </row>
    <row r="89" spans="1:17" ht="16.5">
      <c r="A89" s="65"/>
      <c r="B89" s="34"/>
      <c r="C89" s="81"/>
      <c r="D89" s="82" t="s">
        <v>100</v>
      </c>
      <c r="E89" s="83"/>
      <c r="F89" s="103"/>
      <c r="G89" s="80">
        <v>0</v>
      </c>
      <c r="H89" s="79"/>
      <c r="I89" s="32"/>
      <c r="J89" s="70"/>
      <c r="K89" s="70"/>
      <c r="Q89" s="54"/>
    </row>
    <row r="90" spans="1:17" ht="17.25" thickBot="1">
      <c r="A90" s="65"/>
      <c r="B90" s="108" t="s">
        <v>115</v>
      </c>
      <c r="C90" s="109" t="s">
        <v>32</v>
      </c>
      <c r="D90" s="110"/>
      <c r="E90" s="110"/>
      <c r="F90" s="105">
        <f>SUM(F86:F89)</f>
        <v>0</v>
      </c>
      <c r="G90" s="86">
        <f>SUM(G86:G89)</f>
        <v>0</v>
      </c>
      <c r="H90" s="86">
        <f>SUM(H86:H89)</f>
        <v>0</v>
      </c>
      <c r="I90" s="35">
        <f>SUM(I86:I89)</f>
        <v>0</v>
      </c>
      <c r="J90" s="70"/>
      <c r="K90" s="70"/>
      <c r="Q90" s="54"/>
    </row>
    <row r="91" spans="1:17" ht="16.5">
      <c r="A91" s="65"/>
      <c r="B91" s="65" t="s">
        <v>116</v>
      </c>
      <c r="D91" s="6"/>
      <c r="E91" s="6"/>
      <c r="F91" s="118"/>
      <c r="G91" s="118"/>
      <c r="H91" s="118"/>
      <c r="I91" s="118"/>
      <c r="J91" s="70"/>
      <c r="K91" s="70"/>
      <c r="Q91" s="54"/>
    </row>
    <row r="92" spans="1:17" ht="16.5">
      <c r="A92" s="65"/>
      <c r="B92" s="65"/>
      <c r="C92" s="65" t="s">
        <v>117</v>
      </c>
      <c r="D92" s="6"/>
      <c r="E92" s="6"/>
      <c r="F92" s="118"/>
      <c r="G92" s="118"/>
      <c r="H92" s="118"/>
      <c r="I92" s="118"/>
      <c r="J92" s="70"/>
      <c r="K92" s="70"/>
      <c r="Q92" s="54"/>
    </row>
    <row r="93" spans="1:17" ht="16.5" customHeight="1">
      <c r="A93" s="124" t="s">
        <v>16</v>
      </c>
      <c r="B93" s="124"/>
      <c r="C93" s="124"/>
      <c r="D93" s="124"/>
      <c r="E93" s="124"/>
      <c r="F93" s="124"/>
      <c r="G93" s="124"/>
      <c r="H93" s="124"/>
      <c r="I93" s="124"/>
      <c r="J93" s="124"/>
      <c r="K93" s="70"/>
      <c r="Q93" s="54"/>
    </row>
    <row r="94" spans="1:17" ht="16.5" customHeight="1">
      <c r="A94" s="125" t="s">
        <v>20</v>
      </c>
      <c r="B94" s="125"/>
      <c r="C94" s="125"/>
      <c r="D94" s="125"/>
      <c r="E94" s="125"/>
      <c r="F94" s="125"/>
      <c r="G94" s="125"/>
      <c r="H94" s="125"/>
      <c r="I94" s="125"/>
      <c r="J94" s="125"/>
      <c r="K94" s="117"/>
      <c r="Q94" s="54"/>
    </row>
    <row r="95" spans="1:17" ht="15.75">
      <c r="A95" s="125" t="s">
        <v>45</v>
      </c>
      <c r="B95" s="125"/>
      <c r="C95" s="125"/>
      <c r="D95" s="125"/>
      <c r="E95" s="125"/>
      <c r="F95" s="125"/>
      <c r="G95" s="125"/>
      <c r="H95" s="125"/>
      <c r="I95" s="125"/>
      <c r="J95" s="125"/>
      <c r="K95" s="117"/>
      <c r="Q95" s="54"/>
    </row>
    <row r="96" spans="1:17" ht="36.75" customHeight="1">
      <c r="C96" s="4" t="s">
        <v>22</v>
      </c>
      <c r="D96" s="89"/>
      <c r="E96" s="126" t="str">
        <f>E5</f>
        <v>(Insert project title here.  Sheet will auto-fill on subsequent years/composite)</v>
      </c>
      <c r="F96" s="126"/>
      <c r="G96" s="126"/>
      <c r="H96" s="126"/>
      <c r="I96" s="126"/>
      <c r="Q96" s="54"/>
    </row>
    <row r="97" spans="2:17" ht="15.75">
      <c r="B97" s="4"/>
      <c r="C97" s="48" t="s">
        <v>21</v>
      </c>
      <c r="E97" s="66" t="str">
        <f>E6</f>
        <v>(Insert investigator(s) here.  Sheet will auto-fill on subsequent years/composite)</v>
      </c>
      <c r="F97" s="66"/>
      <c r="G97" s="66"/>
      <c r="H97" s="66"/>
      <c r="I97" s="66"/>
      <c r="Q97" s="54"/>
    </row>
    <row r="98" spans="2:17">
      <c r="Q98" s="54"/>
    </row>
    <row r="99" spans="2:17" ht="13.5" thickBot="1">
      <c r="L99" s="49" t="s">
        <v>77</v>
      </c>
      <c r="Q99" s="54"/>
    </row>
    <row r="100" spans="2:17" ht="32.25" thickBot="1">
      <c r="B100" s="6"/>
      <c r="C100" s="6"/>
      <c r="D100" s="6"/>
      <c r="E100" s="6"/>
      <c r="F100" s="68" t="s">
        <v>23</v>
      </c>
      <c r="G100" s="68" t="s">
        <v>98</v>
      </c>
      <c r="H100" s="91" t="s">
        <v>103</v>
      </c>
      <c r="I100" s="91" t="s">
        <v>104</v>
      </c>
      <c r="L100" s="57">
        <f>L56+(12*31)</f>
        <v>744</v>
      </c>
      <c r="Q100" s="54"/>
    </row>
    <row r="101" spans="2:17" ht="15.75">
      <c r="B101" s="62" t="s">
        <v>0</v>
      </c>
      <c r="C101" s="69" t="s">
        <v>83</v>
      </c>
      <c r="D101" s="63"/>
      <c r="E101" s="63"/>
      <c r="F101" s="84"/>
      <c r="G101" s="84"/>
      <c r="H101" s="84"/>
      <c r="I101" s="60"/>
      <c r="L101" s="49"/>
      <c r="Q101" s="54"/>
    </row>
    <row r="102" spans="2:17" ht="15.75">
      <c r="B102" s="9"/>
      <c r="C102" s="10" t="s">
        <v>1</v>
      </c>
      <c r="D102" s="7" t="str">
        <f>IF(D11=""," ",D11)</f>
        <v xml:space="preserve"> </v>
      </c>
      <c r="E102" s="11"/>
      <c r="F102" s="78">
        <f t="shared" ref="F102:H107" si="4">ROUND(SUM(F57+(F57*$L$10)),0)</f>
        <v>0</v>
      </c>
      <c r="G102" s="78">
        <f t="shared" si="4"/>
        <v>0</v>
      </c>
      <c r="H102" s="78">
        <f t="shared" si="4"/>
        <v>0</v>
      </c>
      <c r="I102" s="31"/>
      <c r="L102" s="114"/>
      <c r="Q102" s="54"/>
    </row>
    <row r="103" spans="2:17" ht="15.75">
      <c r="B103" s="9"/>
      <c r="C103" s="10" t="s">
        <v>2</v>
      </c>
      <c r="D103" s="7" t="str">
        <f>IF(D12=""," ",D12)</f>
        <v xml:space="preserve"> </v>
      </c>
      <c r="E103" s="11"/>
      <c r="F103" s="78">
        <f t="shared" si="4"/>
        <v>0</v>
      </c>
      <c r="G103" s="78">
        <f t="shared" si="4"/>
        <v>0</v>
      </c>
      <c r="H103" s="78">
        <f t="shared" si="4"/>
        <v>0</v>
      </c>
      <c r="I103" s="31"/>
      <c r="Q103" s="54"/>
    </row>
    <row r="104" spans="2:17" ht="15.75">
      <c r="B104" s="9"/>
      <c r="C104" s="10" t="s">
        <v>3</v>
      </c>
      <c r="D104" s="7" t="str">
        <f>IF(D13=""," ",D13)</f>
        <v xml:space="preserve"> </v>
      </c>
      <c r="E104" s="11"/>
      <c r="F104" s="78">
        <f t="shared" si="4"/>
        <v>0</v>
      </c>
      <c r="G104" s="78">
        <f t="shared" si="4"/>
        <v>0</v>
      </c>
      <c r="H104" s="78">
        <f t="shared" si="4"/>
        <v>0</v>
      </c>
      <c r="I104" s="31"/>
      <c r="Q104" s="54"/>
    </row>
    <row r="105" spans="2:17" ht="15.75">
      <c r="B105" s="9"/>
      <c r="C105" s="10" t="s">
        <v>4</v>
      </c>
      <c r="D105" s="7" t="str">
        <f>IF(D14=""," ",D14)</f>
        <v xml:space="preserve"> </v>
      </c>
      <c r="E105" s="11"/>
      <c r="F105" s="78">
        <f t="shared" si="4"/>
        <v>0</v>
      </c>
      <c r="G105" s="78">
        <f t="shared" si="4"/>
        <v>0</v>
      </c>
      <c r="H105" s="78">
        <f t="shared" si="4"/>
        <v>0</v>
      </c>
      <c r="I105" s="31"/>
      <c r="Q105" s="54"/>
    </row>
    <row r="106" spans="2:17" ht="15.75">
      <c r="B106" s="9"/>
      <c r="C106" s="12" t="s">
        <v>24</v>
      </c>
      <c r="D106" s="7" t="str">
        <f>IF(D15=""," ",D15)</f>
        <v xml:space="preserve"> </v>
      </c>
      <c r="E106" s="11"/>
      <c r="F106" s="78">
        <f t="shared" si="4"/>
        <v>0</v>
      </c>
      <c r="G106" s="78">
        <f t="shared" si="4"/>
        <v>0</v>
      </c>
      <c r="H106" s="78">
        <f t="shared" si="4"/>
        <v>0</v>
      </c>
      <c r="I106" s="31"/>
      <c r="Q106" s="54"/>
    </row>
    <row r="107" spans="2:17" ht="15.75">
      <c r="B107" s="9"/>
      <c r="C107" s="12" t="s">
        <v>25</v>
      </c>
      <c r="D107" s="7" t="s">
        <v>48</v>
      </c>
      <c r="E107" s="11"/>
      <c r="F107" s="78">
        <f t="shared" si="4"/>
        <v>0</v>
      </c>
      <c r="G107" s="78">
        <f t="shared" si="4"/>
        <v>0</v>
      </c>
      <c r="H107" s="78">
        <f t="shared" si="4"/>
        <v>0</v>
      </c>
      <c r="I107" s="31"/>
      <c r="Q107" s="54"/>
    </row>
    <row r="108" spans="2:17" ht="15.75">
      <c r="B108" s="9" t="s">
        <v>33</v>
      </c>
      <c r="C108" s="66" t="s">
        <v>84</v>
      </c>
      <c r="D108" s="7"/>
      <c r="E108" s="11"/>
      <c r="F108" s="77"/>
      <c r="G108" s="77"/>
      <c r="H108" s="77"/>
      <c r="I108" s="31"/>
      <c r="Q108" s="54"/>
    </row>
    <row r="109" spans="2:17" ht="15.75">
      <c r="B109" s="9"/>
      <c r="C109" s="75" t="s">
        <v>1</v>
      </c>
      <c r="D109" s="7" t="s">
        <v>30</v>
      </c>
      <c r="E109" s="11"/>
      <c r="F109" s="78">
        <f t="shared" ref="F109:H110" si="5">ROUND(SUM(F64+(F64*$L$10)),0)</f>
        <v>0</v>
      </c>
      <c r="G109" s="78">
        <f t="shared" si="5"/>
        <v>0</v>
      </c>
      <c r="H109" s="78">
        <f t="shared" si="5"/>
        <v>0</v>
      </c>
      <c r="I109" s="31"/>
      <c r="Q109" s="54"/>
    </row>
    <row r="110" spans="2:17" ht="15.75">
      <c r="B110" s="9"/>
      <c r="C110" s="12" t="s">
        <v>2</v>
      </c>
      <c r="D110" s="7" t="s">
        <v>31</v>
      </c>
      <c r="E110" s="11"/>
      <c r="F110" s="78">
        <f t="shared" si="5"/>
        <v>0</v>
      </c>
      <c r="G110" s="78">
        <f t="shared" si="5"/>
        <v>0</v>
      </c>
      <c r="H110" s="78">
        <f t="shared" si="5"/>
        <v>0</v>
      </c>
      <c r="I110" s="23">
        <v>0</v>
      </c>
      <c r="Q110" s="54"/>
    </row>
    <row r="111" spans="2:17" ht="15.75">
      <c r="B111" s="9"/>
      <c r="C111" s="12" t="s">
        <v>3</v>
      </c>
      <c r="D111" s="7" t="s">
        <v>26</v>
      </c>
      <c r="E111" s="5"/>
      <c r="F111" s="78">
        <f>ROUND(SUM(F66+(F66*$L$10)),0)</f>
        <v>0</v>
      </c>
      <c r="G111" s="77"/>
      <c r="H111" s="78">
        <f>ROUND(SUM(H66+(H66*$L$10)),0)</f>
        <v>0</v>
      </c>
      <c r="I111" s="31"/>
      <c r="Q111" s="54"/>
    </row>
    <row r="112" spans="2:17" ht="15.75">
      <c r="B112" s="9"/>
      <c r="C112" s="12" t="s">
        <v>4</v>
      </c>
      <c r="D112" s="7" t="s">
        <v>27</v>
      </c>
      <c r="E112" s="7"/>
      <c r="F112" s="78">
        <f>ROUND(SUM(F67+(F67*$L$10)),0)</f>
        <v>0</v>
      </c>
      <c r="G112" s="78">
        <f>ROUND(SUM(G67+(G67*$L$10)),0)</f>
        <v>0</v>
      </c>
      <c r="H112" s="78">
        <f>ROUND(SUM(H67+(H67*$L$10)),0)</f>
        <v>0</v>
      </c>
      <c r="I112" s="31"/>
      <c r="Q112" s="54"/>
    </row>
    <row r="113" spans="2:17" ht="15.75">
      <c r="B113" s="8"/>
      <c r="C113" s="67" t="s">
        <v>24</v>
      </c>
      <c r="D113" s="5" t="s">
        <v>91</v>
      </c>
      <c r="E113" s="5"/>
      <c r="F113" s="78">
        <v>0</v>
      </c>
      <c r="G113" s="78">
        <v>0</v>
      </c>
      <c r="H113" s="78">
        <v>0</v>
      </c>
      <c r="I113" s="31"/>
      <c r="Q113" s="54"/>
    </row>
    <row r="114" spans="2:17" ht="15.75">
      <c r="B114" s="24" t="s">
        <v>5</v>
      </c>
      <c r="C114" s="25" t="s">
        <v>37</v>
      </c>
      <c r="D114" s="25"/>
      <c r="E114" s="5"/>
      <c r="F114" s="78">
        <f>SUM(F102:F113)</f>
        <v>0</v>
      </c>
      <c r="G114" s="78">
        <f>SUM(G102:G113)</f>
        <v>0</v>
      </c>
      <c r="H114" s="78">
        <f>SUM(H102:H113)</f>
        <v>0</v>
      </c>
      <c r="I114" s="23">
        <f>SUM(I102:I113)</f>
        <v>0</v>
      </c>
      <c r="Q114" s="54"/>
    </row>
    <row r="115" spans="2:17" ht="15.75">
      <c r="B115" s="9" t="s">
        <v>6</v>
      </c>
      <c r="C115" s="7" t="s">
        <v>87</v>
      </c>
      <c r="D115" s="7"/>
      <c r="E115" s="61"/>
      <c r="F115" s="77"/>
      <c r="G115" s="77"/>
      <c r="H115" s="77"/>
      <c r="I115" s="31"/>
      <c r="Q115" s="54"/>
    </row>
    <row r="116" spans="2:17" ht="15.75">
      <c r="B116" s="9"/>
      <c r="C116" s="7" t="s">
        <v>93</v>
      </c>
      <c r="D116" s="7"/>
      <c r="E116" s="74">
        <v>0.44</v>
      </c>
      <c r="F116" s="78">
        <f>ROUND(($E$116)*SUM(F102:F110),0)</f>
        <v>0</v>
      </c>
      <c r="G116" s="78">
        <f>ROUND(($E$116)*SUM(G102:G110),0)</f>
        <v>0</v>
      </c>
      <c r="H116" s="78">
        <f>ROUND(($E$116)*SUM(H102:H110),0)</f>
        <v>0</v>
      </c>
      <c r="I116" s="23">
        <v>0</v>
      </c>
      <c r="Q116" s="54"/>
    </row>
    <row r="117" spans="2:17" ht="15.75">
      <c r="B117" s="9"/>
      <c r="C117" s="7" t="s">
        <v>94</v>
      </c>
      <c r="D117" s="7"/>
      <c r="E117" s="71">
        <v>7.6499999999999999E-2</v>
      </c>
      <c r="F117" s="78">
        <f>ROUND($E$117*F113,0)</f>
        <v>0</v>
      </c>
      <c r="G117" s="78">
        <f>ROUND($E$117*G113,0)</f>
        <v>0</v>
      </c>
      <c r="H117" s="78">
        <f>ROUND($E$117*H113,0)</f>
        <v>0</v>
      </c>
      <c r="I117" s="31"/>
      <c r="Q117" s="54"/>
    </row>
    <row r="118" spans="2:17" ht="15.75">
      <c r="B118" s="9" t="s">
        <v>7</v>
      </c>
      <c r="C118" s="7" t="s">
        <v>88</v>
      </c>
      <c r="D118" s="7"/>
      <c r="E118" s="71"/>
      <c r="F118" s="78">
        <f>SUM(F116:F117)</f>
        <v>0</v>
      </c>
      <c r="G118" s="78">
        <f>SUM(G116:G117)</f>
        <v>0</v>
      </c>
      <c r="H118" s="78">
        <f>SUM(H116:H117)</f>
        <v>0</v>
      </c>
      <c r="I118" s="23">
        <f>SUM(I116:I117)</f>
        <v>0</v>
      </c>
      <c r="Q118" s="54"/>
    </row>
    <row r="119" spans="2:17" ht="15.75">
      <c r="B119" s="9" t="s">
        <v>8</v>
      </c>
      <c r="C119" s="5" t="s">
        <v>38</v>
      </c>
      <c r="D119" s="7"/>
      <c r="E119" s="11"/>
      <c r="F119" s="78">
        <f>SUM(F114+F118)</f>
        <v>0</v>
      </c>
      <c r="G119" s="78">
        <f>SUM(G114+G118)</f>
        <v>0</v>
      </c>
      <c r="H119" s="78">
        <f>SUM(H114+H118)</f>
        <v>0</v>
      </c>
      <c r="I119" s="23">
        <f>SUM(I114+I118)</f>
        <v>0</v>
      </c>
      <c r="Q119" s="54"/>
    </row>
    <row r="120" spans="2:17" ht="15.75">
      <c r="B120" s="8" t="s">
        <v>9</v>
      </c>
      <c r="C120" s="5" t="s">
        <v>28</v>
      </c>
      <c r="D120" s="7"/>
      <c r="E120" s="14"/>
      <c r="F120" s="78">
        <f t="shared" ref="F120:H122" si="6">ROUND(SUM(F75+(F75*$L$13)),0)</f>
        <v>0</v>
      </c>
      <c r="G120" s="78">
        <f t="shared" si="6"/>
        <v>0</v>
      </c>
      <c r="H120" s="78">
        <f t="shared" si="6"/>
        <v>0</v>
      </c>
      <c r="I120" s="23">
        <v>0</v>
      </c>
      <c r="Q120" s="54"/>
    </row>
    <row r="121" spans="2:17" ht="15.75">
      <c r="B121" s="15" t="s">
        <v>10</v>
      </c>
      <c r="C121" s="16" t="s">
        <v>19</v>
      </c>
      <c r="D121" s="6"/>
      <c r="E121" s="11"/>
      <c r="F121" s="78">
        <f t="shared" si="6"/>
        <v>0</v>
      </c>
      <c r="G121" s="78">
        <f t="shared" si="6"/>
        <v>0</v>
      </c>
      <c r="H121" s="78">
        <f t="shared" si="6"/>
        <v>0</v>
      </c>
      <c r="I121" s="23">
        <v>0</v>
      </c>
      <c r="N121" s="43" t="s">
        <v>61</v>
      </c>
      <c r="Q121" s="54"/>
    </row>
    <row r="122" spans="2:17" ht="15.75">
      <c r="B122" s="9" t="s">
        <v>11</v>
      </c>
      <c r="C122" s="17" t="s">
        <v>34</v>
      </c>
      <c r="D122" s="7"/>
      <c r="E122" s="11"/>
      <c r="F122" s="78">
        <f t="shared" si="6"/>
        <v>0</v>
      </c>
      <c r="G122" s="78">
        <f t="shared" si="6"/>
        <v>0</v>
      </c>
      <c r="H122" s="78">
        <f t="shared" si="6"/>
        <v>0</v>
      </c>
      <c r="I122" s="23">
        <v>0</v>
      </c>
      <c r="L122" s="44" t="s">
        <v>55</v>
      </c>
      <c r="N122" s="43" t="s">
        <v>62</v>
      </c>
      <c r="Q122" s="54"/>
    </row>
    <row r="123" spans="2:17" ht="15.75">
      <c r="B123" s="9" t="s">
        <v>12</v>
      </c>
      <c r="C123" s="17" t="s">
        <v>35</v>
      </c>
      <c r="D123" s="7"/>
      <c r="E123" s="11"/>
      <c r="F123" s="79"/>
      <c r="G123" s="79"/>
      <c r="H123" s="79"/>
      <c r="I123" s="32"/>
      <c r="L123" s="44" t="s">
        <v>56</v>
      </c>
      <c r="M123" s="42" t="s">
        <v>58</v>
      </c>
      <c r="N123" s="43" t="s">
        <v>63</v>
      </c>
      <c r="Q123" s="54"/>
    </row>
    <row r="124" spans="2:17" ht="15.75">
      <c r="B124" s="26"/>
      <c r="C124" s="17" t="s">
        <v>39</v>
      </c>
      <c r="D124" s="7"/>
      <c r="E124" s="11"/>
      <c r="F124" s="78">
        <f>SUM(M124:M127)</f>
        <v>0</v>
      </c>
      <c r="G124" s="78">
        <v>0</v>
      </c>
      <c r="H124" s="78">
        <v>0</v>
      </c>
      <c r="I124" s="32"/>
      <c r="L124" s="36" t="s">
        <v>50</v>
      </c>
      <c r="M124" s="39"/>
      <c r="N124" s="45">
        <f>IF(M124+N35+N79&gt;=25000,25000-(N35+N79),M124)</f>
        <v>0</v>
      </c>
      <c r="Q124" s="54"/>
    </row>
    <row r="125" spans="2:17" ht="15.75">
      <c r="B125" s="9"/>
      <c r="C125" s="17" t="s">
        <v>40</v>
      </c>
      <c r="D125" s="7"/>
      <c r="E125" s="11"/>
      <c r="F125" s="78">
        <f t="shared" ref="F125:H127" si="7">ROUND(SUM(F80+(F80*$L$13)),0)</f>
        <v>0</v>
      </c>
      <c r="G125" s="78">
        <f t="shared" si="7"/>
        <v>0</v>
      </c>
      <c r="H125" s="78">
        <f t="shared" si="7"/>
        <v>0</v>
      </c>
      <c r="I125" s="23">
        <v>0</v>
      </c>
      <c r="L125" s="37" t="s">
        <v>51</v>
      </c>
      <c r="M125" s="40"/>
      <c r="N125" s="45">
        <f>IF(M125+N36+N80&gt;=25000,25000-(N36+N80),M125)</f>
        <v>0</v>
      </c>
      <c r="Q125" s="54"/>
    </row>
    <row r="126" spans="2:17" ht="15.75">
      <c r="B126" s="9"/>
      <c r="C126" s="17" t="s">
        <v>86</v>
      </c>
      <c r="D126" s="7"/>
      <c r="E126" s="11"/>
      <c r="F126" s="78">
        <f t="shared" si="7"/>
        <v>0</v>
      </c>
      <c r="G126" s="78">
        <f t="shared" si="7"/>
        <v>0</v>
      </c>
      <c r="H126" s="78">
        <f t="shared" si="7"/>
        <v>0</v>
      </c>
      <c r="I126" s="23">
        <v>0</v>
      </c>
      <c r="L126" s="37" t="s">
        <v>52</v>
      </c>
      <c r="M126" s="40"/>
      <c r="N126" s="45">
        <f>IF(M126+N37+N81&gt;=25000,25000-(N37+N81),M126)</f>
        <v>0</v>
      </c>
      <c r="Q126" s="54"/>
    </row>
    <row r="127" spans="2:17" ht="15.75">
      <c r="B127" s="9" t="s">
        <v>13</v>
      </c>
      <c r="C127" s="17" t="s">
        <v>36</v>
      </c>
      <c r="D127" s="7"/>
      <c r="E127" s="11"/>
      <c r="F127" s="78">
        <f t="shared" si="7"/>
        <v>0</v>
      </c>
      <c r="G127" s="78">
        <f t="shared" si="7"/>
        <v>0</v>
      </c>
      <c r="H127" s="78">
        <f t="shared" si="7"/>
        <v>0</v>
      </c>
      <c r="I127" s="23">
        <v>0</v>
      </c>
      <c r="L127" s="38" t="s">
        <v>53</v>
      </c>
      <c r="M127" s="41"/>
      <c r="N127" s="45">
        <f>IF(M127+N38+N82&gt;=25000,25000-(N38+N82),M127)</f>
        <v>0</v>
      </c>
      <c r="Q127" s="54"/>
    </row>
    <row r="128" spans="2:17" ht="15.75">
      <c r="B128" s="9" t="s">
        <v>14</v>
      </c>
      <c r="C128" s="7" t="s">
        <v>18</v>
      </c>
      <c r="D128" s="7"/>
      <c r="E128" s="11"/>
      <c r="F128" s="78">
        <v>0</v>
      </c>
      <c r="G128" s="78">
        <v>0</v>
      </c>
      <c r="H128" s="78">
        <v>0</v>
      </c>
      <c r="I128" s="23">
        <v>0</v>
      </c>
      <c r="Q128" s="54"/>
    </row>
    <row r="129" spans="1:17" ht="15.75">
      <c r="B129" s="9" t="s">
        <v>15</v>
      </c>
      <c r="C129" s="7" t="s">
        <v>114</v>
      </c>
      <c r="D129" s="7"/>
      <c r="E129" s="11"/>
      <c r="F129" s="78">
        <v>0</v>
      </c>
      <c r="G129" s="78">
        <v>0</v>
      </c>
      <c r="H129" s="78">
        <v>0</v>
      </c>
      <c r="I129" s="23">
        <v>0</v>
      </c>
      <c r="Q129" s="54"/>
    </row>
    <row r="130" spans="1:17" ht="15.75">
      <c r="B130" s="9" t="s">
        <v>85</v>
      </c>
      <c r="C130" s="66" t="s">
        <v>110</v>
      </c>
      <c r="D130" s="76"/>
      <c r="E130" s="112">
        <v>0.38</v>
      </c>
      <c r="F130" s="80">
        <f>F111*E130</f>
        <v>0</v>
      </c>
      <c r="G130" s="79"/>
      <c r="H130" s="80">
        <f>H111*E130</f>
        <v>0</v>
      </c>
      <c r="I130" s="32"/>
      <c r="Q130" s="54"/>
    </row>
    <row r="131" spans="1:17" ht="15.75">
      <c r="B131" s="13" t="s">
        <v>89</v>
      </c>
      <c r="C131" s="6" t="s">
        <v>29</v>
      </c>
      <c r="D131" s="6"/>
      <c r="E131" s="18"/>
      <c r="F131" s="78">
        <f>SUM(F119:F130)</f>
        <v>0</v>
      </c>
      <c r="G131" s="78">
        <f>SUM(G119:G130)</f>
        <v>0</v>
      </c>
      <c r="H131" s="78">
        <f>SUM(H119:H130)</f>
        <v>0</v>
      </c>
      <c r="I131" s="23">
        <f>SUM(I119:I130)</f>
        <v>0</v>
      </c>
      <c r="Q131" s="54"/>
    </row>
    <row r="132" spans="1:17" ht="15.75">
      <c r="B132" s="9" t="s">
        <v>90</v>
      </c>
      <c r="C132" s="7" t="s">
        <v>41</v>
      </c>
      <c r="D132" s="7"/>
      <c r="E132" s="6"/>
      <c r="F132" s="79"/>
      <c r="G132" s="79"/>
      <c r="H132" s="79"/>
      <c r="I132" s="32"/>
      <c r="Q132" s="54"/>
    </row>
    <row r="133" spans="1:17" ht="16.5">
      <c r="A133" s="65"/>
      <c r="B133" s="34" t="s">
        <v>42</v>
      </c>
      <c r="C133" s="27">
        <f>C42</f>
        <v>0.48</v>
      </c>
      <c r="D133" s="73" t="s">
        <v>43</v>
      </c>
      <c r="E133" s="28">
        <f>IF($N$124&gt;25000,"25000",$N$124)+IF($N$125&gt;25000,"25000",$N$125)+IF($N$126&gt;25000,"25000",$N$126)+IF($N$127&gt;25000,"25000",$N$127)+$F$131-$F$124-$F$128-$F$130-$F$129</f>
        <v>0</v>
      </c>
      <c r="F133" s="80">
        <f>ROUND(E133*C133,0)</f>
        <v>0</v>
      </c>
      <c r="G133" s="80">
        <f>ROUND((G131-G128-G124-G130-G129)*L42,0)</f>
        <v>0</v>
      </c>
      <c r="H133" s="80">
        <f>ROUND((H131-H128-H124-H130-H129)*L42,0)</f>
        <v>0</v>
      </c>
      <c r="I133" s="32"/>
      <c r="J133" s="64"/>
      <c r="Q133" s="54"/>
    </row>
    <row r="134" spans="1:17" ht="16.5">
      <c r="A134" s="65"/>
      <c r="B134" s="34"/>
      <c r="C134" s="81"/>
      <c r="D134" s="82" t="s">
        <v>100</v>
      </c>
      <c r="E134" s="83"/>
      <c r="F134" s="79"/>
      <c r="G134" s="80">
        <v>0</v>
      </c>
      <c r="H134" s="79"/>
      <c r="I134" s="32"/>
      <c r="J134" s="64"/>
      <c r="Q134" s="54"/>
    </row>
    <row r="135" spans="1:17" ht="17.25" thickBot="1">
      <c r="A135" s="65"/>
      <c r="B135" s="33" t="s">
        <v>115</v>
      </c>
      <c r="C135" s="19" t="s">
        <v>32</v>
      </c>
      <c r="D135" s="20"/>
      <c r="E135" s="21"/>
      <c r="F135" s="86">
        <f>SUM(F131:F134)</f>
        <v>0</v>
      </c>
      <c r="G135" s="86">
        <f>SUM(G131:G134)</f>
        <v>0</v>
      </c>
      <c r="H135" s="86">
        <f>SUM(H131:H134)</f>
        <v>0</v>
      </c>
      <c r="I135" s="35">
        <f>SUM(I131:I134)</f>
        <v>0</v>
      </c>
      <c r="J135" s="70"/>
      <c r="K135" s="70"/>
      <c r="Q135" s="54"/>
    </row>
    <row r="136" spans="1:17" ht="16.5">
      <c r="A136" s="65"/>
      <c r="B136" s="65" t="s">
        <v>116</v>
      </c>
      <c r="D136" s="6"/>
      <c r="E136" s="6"/>
      <c r="F136" s="118"/>
      <c r="G136" s="118"/>
      <c r="H136" s="118"/>
      <c r="I136" s="118"/>
      <c r="J136" s="70"/>
      <c r="K136" s="70"/>
      <c r="Q136" s="54"/>
    </row>
    <row r="137" spans="1:17" ht="16.5">
      <c r="A137" s="65"/>
      <c r="B137" s="65"/>
      <c r="C137" s="65" t="s">
        <v>117</v>
      </c>
      <c r="D137" s="6"/>
      <c r="E137" s="6"/>
      <c r="F137" s="118"/>
      <c r="G137" s="118"/>
      <c r="H137" s="118"/>
      <c r="I137" s="118"/>
      <c r="J137" s="70"/>
      <c r="K137" s="70"/>
      <c r="Q137" s="54"/>
    </row>
    <row r="138" spans="1:17" ht="15.75">
      <c r="A138" s="124" t="s">
        <v>16</v>
      </c>
      <c r="B138" s="124"/>
      <c r="C138" s="124"/>
      <c r="D138" s="124"/>
      <c r="E138" s="124"/>
      <c r="F138" s="124"/>
      <c r="G138" s="124"/>
      <c r="H138" s="124"/>
      <c r="I138" s="124"/>
      <c r="J138" s="124"/>
      <c r="K138" s="59"/>
    </row>
    <row r="139" spans="1:17" ht="15.75">
      <c r="A139" s="125" t="s">
        <v>20</v>
      </c>
      <c r="B139" s="125"/>
      <c r="C139" s="125"/>
      <c r="D139" s="125"/>
      <c r="E139" s="125"/>
      <c r="F139" s="125"/>
      <c r="G139" s="125"/>
      <c r="H139" s="125"/>
      <c r="I139" s="125"/>
      <c r="J139" s="125"/>
    </row>
    <row r="140" spans="1:17" ht="17.25" customHeight="1">
      <c r="A140" s="125" t="s">
        <v>49</v>
      </c>
      <c r="B140" s="125"/>
      <c r="C140" s="125"/>
      <c r="D140" s="125"/>
      <c r="E140" s="125"/>
      <c r="F140" s="125"/>
      <c r="G140" s="125"/>
      <c r="H140" s="125"/>
      <c r="I140" s="125"/>
      <c r="J140" s="125"/>
    </row>
    <row r="141" spans="1:17" ht="36.75" customHeight="1">
      <c r="C141" s="4" t="s">
        <v>22</v>
      </c>
      <c r="D141" s="59"/>
      <c r="E141" s="126" t="str">
        <f>E5</f>
        <v>(Insert project title here.  Sheet will auto-fill on subsequent years/composite)</v>
      </c>
      <c r="F141" s="126"/>
      <c r="G141" s="126"/>
      <c r="H141" s="126"/>
      <c r="I141" s="126"/>
    </row>
    <row r="142" spans="1:17" ht="15.75">
      <c r="B142" s="4"/>
      <c r="C142" s="48" t="s">
        <v>21</v>
      </c>
      <c r="E142" s="66" t="str">
        <f>E6</f>
        <v>(Insert investigator(s) here.  Sheet will auto-fill on subsequent years/composite)</v>
      </c>
      <c r="F142" s="66"/>
      <c r="G142" s="66"/>
      <c r="H142" s="66"/>
      <c r="I142" s="66"/>
    </row>
    <row r="144" spans="1:17" ht="13.5" thickBot="1"/>
    <row r="145" spans="2:9" ht="32.25" thickBot="1">
      <c r="B145" s="6"/>
      <c r="C145" s="6"/>
      <c r="D145" s="6"/>
      <c r="E145" s="6"/>
      <c r="F145" s="68" t="s">
        <v>23</v>
      </c>
      <c r="G145" s="68" t="s">
        <v>98</v>
      </c>
      <c r="H145" s="68" t="s">
        <v>99</v>
      </c>
      <c r="I145" s="91" t="s">
        <v>104</v>
      </c>
    </row>
    <row r="146" spans="2:9" ht="15.75">
      <c r="B146" s="62" t="s">
        <v>0</v>
      </c>
      <c r="C146" s="69" t="s">
        <v>83</v>
      </c>
      <c r="D146" s="63"/>
      <c r="E146" s="63"/>
      <c r="F146" s="90"/>
      <c r="G146" s="95"/>
      <c r="H146" s="90"/>
      <c r="I146" s="60"/>
    </row>
    <row r="147" spans="2:9" ht="15.75">
      <c r="B147" s="9"/>
      <c r="C147" s="10" t="s">
        <v>1</v>
      </c>
      <c r="D147" s="7" t="str">
        <f>IF(D11=""," ",D11)</f>
        <v xml:space="preserve"> </v>
      </c>
      <c r="E147" s="11"/>
      <c r="F147" s="78">
        <f t="shared" ref="F147:H152" si="8">F11+F57+F102</f>
        <v>0</v>
      </c>
      <c r="G147" s="96">
        <f t="shared" si="8"/>
        <v>0</v>
      </c>
      <c r="H147" s="78">
        <f t="shared" si="8"/>
        <v>0</v>
      </c>
      <c r="I147" s="31"/>
    </row>
    <row r="148" spans="2:9" ht="15.75">
      <c r="B148" s="9"/>
      <c r="C148" s="10" t="s">
        <v>2</v>
      </c>
      <c r="D148" s="7" t="str">
        <f>IF(D12=""," ",D12)</f>
        <v xml:space="preserve"> </v>
      </c>
      <c r="E148" s="11"/>
      <c r="F148" s="78">
        <f t="shared" si="8"/>
        <v>0</v>
      </c>
      <c r="G148" s="96">
        <f t="shared" si="8"/>
        <v>0</v>
      </c>
      <c r="H148" s="78">
        <f t="shared" si="8"/>
        <v>0</v>
      </c>
      <c r="I148" s="31"/>
    </row>
    <row r="149" spans="2:9" ht="15.75">
      <c r="B149" s="9"/>
      <c r="C149" s="10" t="s">
        <v>3</v>
      </c>
      <c r="D149" s="7" t="str">
        <f>IF(D13=""," ",D13)</f>
        <v xml:space="preserve"> </v>
      </c>
      <c r="E149" s="11"/>
      <c r="F149" s="78">
        <f t="shared" si="8"/>
        <v>0</v>
      </c>
      <c r="G149" s="96">
        <f t="shared" si="8"/>
        <v>0</v>
      </c>
      <c r="H149" s="78">
        <f t="shared" si="8"/>
        <v>0</v>
      </c>
      <c r="I149" s="31"/>
    </row>
    <row r="150" spans="2:9" ht="15.75">
      <c r="B150" s="9"/>
      <c r="C150" s="10" t="s">
        <v>4</v>
      </c>
      <c r="D150" s="7" t="str">
        <f>IF(D14=""," ",D14)</f>
        <v xml:space="preserve"> </v>
      </c>
      <c r="E150" s="11"/>
      <c r="F150" s="78">
        <f t="shared" si="8"/>
        <v>0</v>
      </c>
      <c r="G150" s="96">
        <f t="shared" si="8"/>
        <v>0</v>
      </c>
      <c r="H150" s="78">
        <f t="shared" si="8"/>
        <v>0</v>
      </c>
      <c r="I150" s="31"/>
    </row>
    <row r="151" spans="2:9" ht="15.75">
      <c r="B151" s="9"/>
      <c r="C151" s="12" t="s">
        <v>24</v>
      </c>
      <c r="D151" s="7" t="str">
        <f>IF(D15=""," ",D15)</f>
        <v xml:space="preserve"> </v>
      </c>
      <c r="E151" s="11"/>
      <c r="F151" s="78">
        <f t="shared" si="8"/>
        <v>0</v>
      </c>
      <c r="G151" s="96">
        <f t="shared" si="8"/>
        <v>0</v>
      </c>
      <c r="H151" s="78">
        <f t="shared" si="8"/>
        <v>0</v>
      </c>
      <c r="I151" s="31"/>
    </row>
    <row r="152" spans="2:9" ht="15.75">
      <c r="B152" s="9"/>
      <c r="C152" s="12" t="s">
        <v>25</v>
      </c>
      <c r="D152" s="7" t="s">
        <v>48</v>
      </c>
      <c r="E152" s="11"/>
      <c r="F152" s="78">
        <f t="shared" si="8"/>
        <v>0</v>
      </c>
      <c r="G152" s="96">
        <f t="shared" si="8"/>
        <v>0</v>
      </c>
      <c r="H152" s="78">
        <f t="shared" si="8"/>
        <v>0</v>
      </c>
      <c r="I152" s="31"/>
    </row>
    <row r="153" spans="2:9" ht="15.75">
      <c r="B153" s="9" t="s">
        <v>33</v>
      </c>
      <c r="C153" s="66" t="s">
        <v>84</v>
      </c>
      <c r="D153" s="7"/>
      <c r="E153" s="11"/>
      <c r="F153" s="79"/>
      <c r="G153" s="97"/>
      <c r="H153" s="79"/>
      <c r="I153" s="31"/>
    </row>
    <row r="154" spans="2:9" ht="15.75">
      <c r="B154" s="9"/>
      <c r="C154" s="75" t="s">
        <v>1</v>
      </c>
      <c r="D154" s="7" t="s">
        <v>30</v>
      </c>
      <c r="E154" s="11"/>
      <c r="F154" s="78">
        <f t="shared" ref="F154:H155" si="9">F18+F64+F109</f>
        <v>0</v>
      </c>
      <c r="G154" s="96">
        <f t="shared" si="9"/>
        <v>0</v>
      </c>
      <c r="H154" s="78">
        <f t="shared" si="9"/>
        <v>0</v>
      </c>
      <c r="I154" s="31"/>
    </row>
    <row r="155" spans="2:9" ht="15.75">
      <c r="B155" s="9"/>
      <c r="C155" s="12" t="s">
        <v>2</v>
      </c>
      <c r="D155" s="7" t="s">
        <v>31</v>
      </c>
      <c r="E155" s="11"/>
      <c r="F155" s="78">
        <f t="shared" si="9"/>
        <v>0</v>
      </c>
      <c r="G155" s="96">
        <f t="shared" si="9"/>
        <v>0</v>
      </c>
      <c r="H155" s="78">
        <f t="shared" si="9"/>
        <v>0</v>
      </c>
      <c r="I155" s="23">
        <f>I19+I65+I110</f>
        <v>0</v>
      </c>
    </row>
    <row r="156" spans="2:9" ht="15.75">
      <c r="B156" s="9"/>
      <c r="C156" s="12" t="s">
        <v>3</v>
      </c>
      <c r="D156" s="7" t="s">
        <v>26</v>
      </c>
      <c r="E156" s="5"/>
      <c r="F156" s="78">
        <f>F20+F66+F111</f>
        <v>0</v>
      </c>
      <c r="G156" s="97"/>
      <c r="H156" s="78">
        <f>H20+H66+H111</f>
        <v>0</v>
      </c>
      <c r="I156" s="31"/>
    </row>
    <row r="157" spans="2:9" ht="15.75">
      <c r="B157" s="9"/>
      <c r="C157" s="12" t="s">
        <v>4</v>
      </c>
      <c r="D157" s="7" t="s">
        <v>27</v>
      </c>
      <c r="E157" s="7"/>
      <c r="F157" s="78">
        <f>F21+F67+F112</f>
        <v>0</v>
      </c>
      <c r="G157" s="96">
        <f>G21+G67+G112</f>
        <v>0</v>
      </c>
      <c r="H157" s="78">
        <f>H21+H67+H112</f>
        <v>0</v>
      </c>
      <c r="I157" s="31"/>
    </row>
    <row r="158" spans="2:9" ht="15.75">
      <c r="B158" s="8"/>
      <c r="C158" s="67" t="s">
        <v>24</v>
      </c>
      <c r="D158" s="5" t="s">
        <v>91</v>
      </c>
      <c r="E158" s="5"/>
      <c r="F158" s="78">
        <f>F22+F68+F113</f>
        <v>0</v>
      </c>
      <c r="G158" s="96">
        <f>G22+G68+G113</f>
        <v>0</v>
      </c>
      <c r="H158" s="78">
        <f>H22+H68+H113</f>
        <v>0</v>
      </c>
      <c r="I158" s="31"/>
    </row>
    <row r="159" spans="2:9" ht="15.75">
      <c r="B159" s="24" t="s">
        <v>5</v>
      </c>
      <c r="C159" s="25" t="s">
        <v>37</v>
      </c>
      <c r="D159" s="25"/>
      <c r="E159" s="5"/>
      <c r="F159" s="78">
        <f>F23+F69+F114</f>
        <v>0</v>
      </c>
      <c r="G159" s="96">
        <f>G23+G69+G114</f>
        <v>0</v>
      </c>
      <c r="H159" s="78">
        <f>H23+H69+H114</f>
        <v>0</v>
      </c>
      <c r="I159" s="23">
        <f>I23+I69+I114</f>
        <v>0</v>
      </c>
    </row>
    <row r="160" spans="2:9" ht="15.75">
      <c r="B160" s="9" t="s">
        <v>6</v>
      </c>
      <c r="C160" s="7" t="s">
        <v>87</v>
      </c>
      <c r="D160" s="7"/>
      <c r="E160" s="61"/>
      <c r="F160" s="77"/>
      <c r="G160" s="98"/>
      <c r="H160" s="77"/>
      <c r="I160" s="31"/>
    </row>
    <row r="161" spans="2:9" ht="15.75">
      <c r="B161" s="9"/>
      <c r="C161" s="7" t="s">
        <v>96</v>
      </c>
      <c r="D161" s="7"/>
      <c r="E161" s="61"/>
      <c r="F161" s="78">
        <f>F25+F71+F116</f>
        <v>0</v>
      </c>
      <c r="G161" s="96">
        <f>G25+G71+G116</f>
        <v>0</v>
      </c>
      <c r="H161" s="78">
        <f>H25+H71+H116</f>
        <v>0</v>
      </c>
      <c r="I161" s="23">
        <f>I25+I71+I116</f>
        <v>0</v>
      </c>
    </row>
    <row r="162" spans="2:9" ht="15.75">
      <c r="B162" s="9"/>
      <c r="C162" s="7" t="s">
        <v>95</v>
      </c>
      <c r="D162" s="7"/>
      <c r="E162" s="71"/>
      <c r="F162" s="78">
        <f t="shared" ref="F162:H167" si="10">F26+F72+F117</f>
        <v>0</v>
      </c>
      <c r="G162" s="96">
        <f t="shared" si="10"/>
        <v>0</v>
      </c>
      <c r="H162" s="78">
        <f t="shared" si="10"/>
        <v>0</v>
      </c>
      <c r="I162" s="31"/>
    </row>
    <row r="163" spans="2:9" ht="15.75">
      <c r="B163" s="9" t="s">
        <v>7</v>
      </c>
      <c r="C163" s="7" t="s">
        <v>88</v>
      </c>
      <c r="D163" s="7"/>
      <c r="E163" s="71"/>
      <c r="F163" s="78">
        <f t="shared" si="10"/>
        <v>0</v>
      </c>
      <c r="G163" s="96">
        <f t="shared" si="10"/>
        <v>0</v>
      </c>
      <c r="H163" s="78">
        <f t="shared" si="10"/>
        <v>0</v>
      </c>
      <c r="I163" s="23">
        <f>I27+I73+I118</f>
        <v>0</v>
      </c>
    </row>
    <row r="164" spans="2:9" ht="15.75">
      <c r="B164" s="9" t="s">
        <v>8</v>
      </c>
      <c r="C164" s="5" t="s">
        <v>38</v>
      </c>
      <c r="D164" s="7"/>
      <c r="E164" s="11"/>
      <c r="F164" s="78">
        <f t="shared" si="10"/>
        <v>0</v>
      </c>
      <c r="G164" s="96">
        <f t="shared" si="10"/>
        <v>0</v>
      </c>
      <c r="H164" s="78">
        <f t="shared" si="10"/>
        <v>0</v>
      </c>
      <c r="I164" s="23">
        <f>I28+I74+I119</f>
        <v>0</v>
      </c>
    </row>
    <row r="165" spans="2:9" ht="15.75">
      <c r="B165" s="8" t="s">
        <v>9</v>
      </c>
      <c r="C165" s="5" t="s">
        <v>28</v>
      </c>
      <c r="D165" s="7"/>
      <c r="E165" s="14"/>
      <c r="F165" s="78">
        <f t="shared" si="10"/>
        <v>0</v>
      </c>
      <c r="G165" s="96">
        <f t="shared" si="10"/>
        <v>0</v>
      </c>
      <c r="H165" s="78">
        <f t="shared" si="10"/>
        <v>0</v>
      </c>
      <c r="I165" s="23">
        <f>I29+I75+I120</f>
        <v>0</v>
      </c>
    </row>
    <row r="166" spans="2:9" ht="15.75">
      <c r="B166" s="15" t="s">
        <v>10</v>
      </c>
      <c r="C166" s="16" t="s">
        <v>19</v>
      </c>
      <c r="D166" s="6"/>
      <c r="E166" s="11"/>
      <c r="F166" s="78">
        <f t="shared" si="10"/>
        <v>0</v>
      </c>
      <c r="G166" s="96">
        <f t="shared" si="10"/>
        <v>0</v>
      </c>
      <c r="H166" s="78">
        <f t="shared" si="10"/>
        <v>0</v>
      </c>
      <c r="I166" s="23">
        <f>I30+I76+I121</f>
        <v>0</v>
      </c>
    </row>
    <row r="167" spans="2:9" ht="15.75">
      <c r="B167" s="9" t="s">
        <v>11</v>
      </c>
      <c r="C167" s="17" t="s">
        <v>34</v>
      </c>
      <c r="D167" s="7"/>
      <c r="E167" s="11"/>
      <c r="F167" s="78">
        <f t="shared" si="10"/>
        <v>0</v>
      </c>
      <c r="G167" s="96">
        <f t="shared" si="10"/>
        <v>0</v>
      </c>
      <c r="H167" s="78">
        <f t="shared" si="10"/>
        <v>0</v>
      </c>
      <c r="I167" s="23">
        <f>I31+I77+I122</f>
        <v>0</v>
      </c>
    </row>
    <row r="168" spans="2:9" ht="15.75">
      <c r="B168" s="9" t="s">
        <v>12</v>
      </c>
      <c r="C168" s="17" t="s">
        <v>35</v>
      </c>
      <c r="D168" s="7"/>
      <c r="E168" s="11"/>
      <c r="F168" s="79"/>
      <c r="G168" s="97"/>
      <c r="H168" s="79"/>
      <c r="I168" s="32"/>
    </row>
    <row r="169" spans="2:9" ht="15.75">
      <c r="B169" s="26"/>
      <c r="C169" s="17" t="s">
        <v>39</v>
      </c>
      <c r="D169" s="7"/>
      <c r="E169" s="11"/>
      <c r="F169" s="78">
        <f t="shared" ref="F169:H174" si="11">F33+F79+F124</f>
        <v>0</v>
      </c>
      <c r="G169" s="96">
        <f t="shared" si="11"/>
        <v>0</v>
      </c>
      <c r="H169" s="78">
        <f t="shared" si="11"/>
        <v>0</v>
      </c>
      <c r="I169" s="32"/>
    </row>
    <row r="170" spans="2:9" ht="15.75">
      <c r="B170" s="9"/>
      <c r="C170" s="17" t="s">
        <v>40</v>
      </c>
      <c r="D170" s="7"/>
      <c r="E170" s="11"/>
      <c r="F170" s="78">
        <f t="shared" si="11"/>
        <v>0</v>
      </c>
      <c r="G170" s="96">
        <f t="shared" si="11"/>
        <v>0</v>
      </c>
      <c r="H170" s="78">
        <f t="shared" si="11"/>
        <v>0</v>
      </c>
      <c r="I170" s="23">
        <f>I34+I80+I125</f>
        <v>0</v>
      </c>
    </row>
    <row r="171" spans="2:9" ht="15.75">
      <c r="B171" s="9"/>
      <c r="C171" s="17" t="s">
        <v>86</v>
      </c>
      <c r="D171" s="7"/>
      <c r="E171" s="11"/>
      <c r="F171" s="78">
        <f t="shared" si="11"/>
        <v>0</v>
      </c>
      <c r="G171" s="96">
        <f t="shared" si="11"/>
        <v>0</v>
      </c>
      <c r="H171" s="78">
        <f t="shared" si="11"/>
        <v>0</v>
      </c>
      <c r="I171" s="23">
        <f>I35+I81+I126</f>
        <v>0</v>
      </c>
    </row>
    <row r="172" spans="2:9" ht="15.75">
      <c r="B172" s="9" t="s">
        <v>13</v>
      </c>
      <c r="C172" s="17" t="s">
        <v>36</v>
      </c>
      <c r="D172" s="7"/>
      <c r="E172" s="11"/>
      <c r="F172" s="78">
        <f t="shared" si="11"/>
        <v>0</v>
      </c>
      <c r="G172" s="96">
        <f t="shared" si="11"/>
        <v>0</v>
      </c>
      <c r="H172" s="78">
        <f t="shared" si="11"/>
        <v>0</v>
      </c>
      <c r="I172" s="23">
        <f>I36+I82+I127</f>
        <v>0</v>
      </c>
    </row>
    <row r="173" spans="2:9" ht="15.75">
      <c r="B173" s="9" t="s">
        <v>14</v>
      </c>
      <c r="C173" s="7" t="s">
        <v>18</v>
      </c>
      <c r="D173" s="7"/>
      <c r="E173" s="11"/>
      <c r="F173" s="78">
        <f t="shared" si="11"/>
        <v>0</v>
      </c>
      <c r="G173" s="96">
        <f t="shared" si="11"/>
        <v>0</v>
      </c>
      <c r="H173" s="78">
        <f t="shared" si="11"/>
        <v>0</v>
      </c>
      <c r="I173" s="23">
        <f>I37+I83+I128</f>
        <v>0</v>
      </c>
    </row>
    <row r="174" spans="2:9" ht="15.75">
      <c r="B174" s="9" t="s">
        <v>15</v>
      </c>
      <c r="C174" s="7" t="s">
        <v>114</v>
      </c>
      <c r="D174" s="7"/>
      <c r="E174" s="11"/>
      <c r="F174" s="78">
        <f t="shared" si="11"/>
        <v>0</v>
      </c>
      <c r="G174" s="96">
        <f t="shared" si="11"/>
        <v>0</v>
      </c>
      <c r="H174" s="78">
        <f t="shared" si="11"/>
        <v>0</v>
      </c>
      <c r="I174" s="23">
        <f>I38+I84+I129</f>
        <v>0</v>
      </c>
    </row>
    <row r="175" spans="2:9" ht="15.75">
      <c r="B175" s="9" t="s">
        <v>85</v>
      </c>
      <c r="C175" s="66" t="s">
        <v>97</v>
      </c>
      <c r="D175" s="76"/>
      <c r="E175" s="72"/>
      <c r="F175" s="78">
        <f>F39+F85+F130</f>
        <v>0</v>
      </c>
      <c r="G175" s="97"/>
      <c r="H175" s="78">
        <f>H39+H85+H130</f>
        <v>0</v>
      </c>
      <c r="I175" s="32"/>
    </row>
    <row r="176" spans="2:9" ht="15.75">
      <c r="B176" s="13" t="s">
        <v>89</v>
      </c>
      <c r="C176" s="6" t="s">
        <v>29</v>
      </c>
      <c r="D176" s="6"/>
      <c r="E176" s="18"/>
      <c r="F176" s="78">
        <f>F40+F86+F131</f>
        <v>0</v>
      </c>
      <c r="G176" s="96">
        <f>G40+G86+G131</f>
        <v>0</v>
      </c>
      <c r="H176" s="78">
        <f>H40+H86+H131</f>
        <v>0</v>
      </c>
      <c r="I176" s="23">
        <f>I40+I86+I131</f>
        <v>0</v>
      </c>
    </row>
    <row r="177" spans="1:9" ht="15.75">
      <c r="B177" s="9" t="s">
        <v>90</v>
      </c>
      <c r="C177" s="7" t="s">
        <v>41</v>
      </c>
      <c r="D177" s="7"/>
      <c r="E177" s="6"/>
      <c r="F177" s="79"/>
      <c r="G177" s="97"/>
      <c r="H177" s="79"/>
      <c r="I177" s="32"/>
    </row>
    <row r="178" spans="1:9" ht="15.75">
      <c r="B178" s="34" t="s">
        <v>42</v>
      </c>
      <c r="C178" s="27">
        <f>C42</f>
        <v>0.48</v>
      </c>
      <c r="D178" s="73" t="s">
        <v>43</v>
      </c>
      <c r="E178" s="28"/>
      <c r="F178" s="78">
        <f>F42+F88+F133</f>
        <v>0</v>
      </c>
      <c r="G178" s="96">
        <f>G42+G88+G133</f>
        <v>0</v>
      </c>
      <c r="H178" s="78">
        <f>H42+H88+H133</f>
        <v>0</v>
      </c>
      <c r="I178" s="32"/>
    </row>
    <row r="179" spans="1:9" ht="15.75">
      <c r="B179" s="34"/>
      <c r="C179" s="81"/>
      <c r="D179" s="82" t="s">
        <v>100</v>
      </c>
      <c r="E179" s="83"/>
      <c r="F179" s="79"/>
      <c r="G179" s="96">
        <f>G43+G89+G134</f>
        <v>0</v>
      </c>
      <c r="H179" s="79"/>
      <c r="I179" s="32"/>
    </row>
    <row r="180" spans="1:9" ht="17.25" thickBot="1">
      <c r="A180" s="65"/>
      <c r="B180" s="33" t="s">
        <v>115</v>
      </c>
      <c r="C180" s="19" t="s">
        <v>32</v>
      </c>
      <c r="D180" s="20"/>
      <c r="E180" s="21"/>
      <c r="F180" s="35">
        <f>F44+F90+F135</f>
        <v>0</v>
      </c>
      <c r="G180" s="99">
        <f>G44+G90+G135</f>
        <v>0</v>
      </c>
      <c r="H180" s="86">
        <f>H44+H90+H135</f>
        <v>0</v>
      </c>
      <c r="I180" s="35">
        <f>I44+I90+I135</f>
        <v>0</v>
      </c>
    </row>
    <row r="181" spans="1:9" ht="16.5">
      <c r="A181" s="65"/>
      <c r="B181" s="65"/>
      <c r="C181" s="22"/>
      <c r="D181" s="2"/>
      <c r="E181" s="2"/>
      <c r="F181" s="2"/>
      <c r="G181" s="2"/>
    </row>
    <row r="183" spans="1:9">
      <c r="C183" s="115"/>
      <c r="D183" s="115"/>
      <c r="E183" s="115"/>
      <c r="F183" s="115"/>
      <c r="H183" s="115"/>
    </row>
    <row r="184" spans="1:9">
      <c r="C184" t="s">
        <v>119</v>
      </c>
      <c r="H184" t="s">
        <v>113</v>
      </c>
    </row>
    <row r="185" spans="1:9">
      <c r="C185" t="s">
        <v>112</v>
      </c>
    </row>
  </sheetData>
  <dataConsolidate/>
  <mergeCells count="14">
    <mergeCell ref="A138:J138"/>
    <mergeCell ref="A139:J139"/>
    <mergeCell ref="A140:J140"/>
    <mergeCell ref="E141:I141"/>
    <mergeCell ref="A93:J93"/>
    <mergeCell ref="A94:J94"/>
    <mergeCell ref="A95:J95"/>
    <mergeCell ref="E96:I96"/>
    <mergeCell ref="A1:J1"/>
    <mergeCell ref="E5:J5"/>
    <mergeCell ref="L17:N17"/>
    <mergeCell ref="A48:J48"/>
    <mergeCell ref="A49:J49"/>
    <mergeCell ref="E51:I51"/>
  </mergeCells>
  <dataValidations count="3">
    <dataValidation showInputMessage="1" showErrorMessage="1" sqref="L56 L100"/>
    <dataValidation type="list" allowBlank="1" showInputMessage="1" showErrorMessage="1" sqref="L17:N17">
      <formula1>ValidProjectTypes</formula1>
    </dataValidation>
    <dataValidation type="list" allowBlank="1" showInputMessage="1" showErrorMessage="1" sqref="P23">
      <formula1>Answers</formula1>
    </dataValidation>
  </dataValidations>
  <pageMargins left="0.75" right="0.75" top="1" bottom="1" header="0.5" footer="0.5"/>
  <pageSetup scale="67" orientation="portrait" r:id="rId1"/>
  <headerFooter alignWithMargins="0"/>
  <rowBreaks count="3" manualBreakCount="3">
    <brk id="47" max="16383" man="1"/>
    <brk id="92" max="9" man="1"/>
    <brk id="137" max="9" man="1"/>
  </rowBreaks>
  <colBreaks count="1" manualBreakCount="1">
    <brk id="10" min="1" max="289"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30"/>
  <sheetViews>
    <sheetView zoomScaleNormal="100" workbookViewId="0">
      <selection activeCell="F21" sqref="F21"/>
    </sheetView>
  </sheetViews>
  <sheetFormatPr defaultRowHeight="12.75"/>
  <cols>
    <col min="1" max="1" width="2.140625" customWidth="1"/>
    <col min="2" max="2" width="3.85546875" customWidth="1"/>
    <col min="3" max="3" width="9" customWidth="1"/>
    <col min="4" max="4" width="24.140625" customWidth="1"/>
    <col min="5" max="5" width="11.85546875" customWidth="1"/>
    <col min="6" max="7" width="18.140625" customWidth="1"/>
    <col min="8" max="9" width="20" customWidth="1"/>
    <col min="10" max="10" width="4.5703125" customWidth="1"/>
    <col min="11" max="11" width="5.28515625" customWidth="1"/>
    <col min="12" max="12" width="15" customWidth="1"/>
    <col min="13" max="13" width="12.42578125" customWidth="1"/>
    <col min="14" max="14" width="11.140625" customWidth="1"/>
    <col min="17" max="17" width="15" customWidth="1"/>
  </cols>
  <sheetData>
    <row r="1" spans="1:12" ht="18">
      <c r="A1" s="127" t="s">
        <v>107</v>
      </c>
      <c r="B1" s="127"/>
      <c r="C1" s="127"/>
      <c r="D1" s="127"/>
      <c r="E1" s="127"/>
      <c r="F1" s="127"/>
      <c r="G1" s="127"/>
      <c r="H1" s="127"/>
      <c r="I1" s="127"/>
      <c r="J1" s="127"/>
      <c r="K1" s="116"/>
    </row>
    <row r="2" spans="1:12" ht="15.75">
      <c r="A2" s="1" t="s">
        <v>16</v>
      </c>
      <c r="B2" s="29"/>
      <c r="C2" s="29"/>
      <c r="D2" s="29"/>
      <c r="E2" s="29"/>
      <c r="F2" s="29"/>
      <c r="G2" s="29"/>
      <c r="H2" s="29"/>
      <c r="I2" s="29"/>
      <c r="J2" s="29"/>
      <c r="K2" s="29"/>
      <c r="L2" s="30"/>
    </row>
    <row r="3" spans="1:12" ht="15.75">
      <c r="A3" s="3" t="s">
        <v>20</v>
      </c>
      <c r="B3" s="29"/>
      <c r="C3" s="29"/>
      <c r="D3" s="29"/>
      <c r="E3" s="29"/>
      <c r="F3" s="29"/>
      <c r="G3" s="29"/>
      <c r="H3" s="29"/>
      <c r="I3" s="29"/>
      <c r="J3" s="29"/>
      <c r="K3" s="29"/>
      <c r="L3" s="30"/>
    </row>
    <row r="4" spans="1:12" ht="15.75">
      <c r="A4" s="3" t="s">
        <v>17</v>
      </c>
      <c r="B4" s="29"/>
      <c r="C4" s="29"/>
      <c r="D4" s="29"/>
      <c r="E4" s="29"/>
      <c r="F4" s="29"/>
      <c r="G4" s="29"/>
      <c r="H4" s="29"/>
      <c r="I4" s="29"/>
      <c r="J4" s="29"/>
      <c r="K4" s="29"/>
      <c r="L4" s="30"/>
    </row>
    <row r="5" spans="1:12" ht="36.75" customHeight="1">
      <c r="C5" s="4" t="s">
        <v>22</v>
      </c>
      <c r="E5" s="128" t="s">
        <v>81</v>
      </c>
      <c r="F5" s="128"/>
      <c r="G5" s="128"/>
      <c r="H5" s="128"/>
      <c r="I5" s="128"/>
      <c r="J5" s="128"/>
      <c r="K5" s="87"/>
      <c r="L5" s="58"/>
    </row>
    <row r="6" spans="1:12" ht="15.75">
      <c r="C6" s="48" t="s">
        <v>21</v>
      </c>
      <c r="E6" s="92" t="s">
        <v>82</v>
      </c>
      <c r="F6" s="92"/>
      <c r="G6" s="92"/>
      <c r="H6" s="92"/>
      <c r="I6" s="92"/>
      <c r="J6" s="92"/>
      <c r="K6" s="88"/>
      <c r="L6" s="58"/>
    </row>
    <row r="8" spans="1:12" ht="13.5" thickBot="1">
      <c r="L8" s="46"/>
    </row>
    <row r="9" spans="1:12" ht="32.25" thickBot="1">
      <c r="B9" s="6"/>
      <c r="C9" s="6"/>
      <c r="D9" s="6"/>
      <c r="E9" s="6"/>
      <c r="F9" s="68" t="s">
        <v>23</v>
      </c>
      <c r="G9" s="68" t="s">
        <v>98</v>
      </c>
      <c r="H9" s="91" t="s">
        <v>103</v>
      </c>
      <c r="I9" s="91" t="s">
        <v>104</v>
      </c>
      <c r="L9" s="46" t="s">
        <v>64</v>
      </c>
    </row>
    <row r="10" spans="1:12" ht="16.5" thickBot="1">
      <c r="B10" s="62" t="s">
        <v>0</v>
      </c>
      <c r="C10" s="69" t="s">
        <v>83</v>
      </c>
      <c r="D10" s="63"/>
      <c r="E10" s="63"/>
      <c r="F10" s="84"/>
      <c r="G10" s="84"/>
      <c r="H10" s="84"/>
      <c r="I10" s="60"/>
      <c r="L10" s="47"/>
    </row>
    <row r="11" spans="1:12" ht="15.75">
      <c r="B11" s="9"/>
      <c r="C11" s="10" t="s">
        <v>1</v>
      </c>
      <c r="D11" s="7"/>
      <c r="E11" s="11"/>
      <c r="F11" s="78">
        <v>0</v>
      </c>
      <c r="G11" s="78">
        <v>0</v>
      </c>
      <c r="H11" s="78">
        <v>0</v>
      </c>
      <c r="I11" s="31"/>
      <c r="L11" s="46" t="s">
        <v>65</v>
      </c>
    </row>
    <row r="12" spans="1:12" ht="16.5" thickBot="1">
      <c r="B12" s="9"/>
      <c r="C12" s="10" t="s">
        <v>2</v>
      </c>
      <c r="D12" s="7"/>
      <c r="E12" s="11"/>
      <c r="F12" s="78">
        <v>0</v>
      </c>
      <c r="G12" s="78">
        <v>0</v>
      </c>
      <c r="H12" s="78">
        <v>0</v>
      </c>
      <c r="I12" s="31"/>
      <c r="L12" s="46" t="s">
        <v>66</v>
      </c>
    </row>
    <row r="13" spans="1:12" ht="16.5" thickBot="1">
      <c r="B13" s="9"/>
      <c r="C13" s="10" t="s">
        <v>3</v>
      </c>
      <c r="D13" s="7"/>
      <c r="E13" s="11"/>
      <c r="F13" s="78">
        <v>0</v>
      </c>
      <c r="G13" s="78">
        <v>0</v>
      </c>
      <c r="H13" s="78">
        <v>0</v>
      </c>
      <c r="I13" s="31"/>
      <c r="L13" s="47"/>
    </row>
    <row r="14" spans="1:12" ht="16.5" thickBot="1">
      <c r="B14" s="9"/>
      <c r="C14" s="10" t="s">
        <v>4</v>
      </c>
      <c r="D14" s="7"/>
      <c r="E14" s="11"/>
      <c r="F14" s="78">
        <v>0</v>
      </c>
      <c r="G14" s="78">
        <v>0</v>
      </c>
      <c r="H14" s="78">
        <v>0</v>
      </c>
      <c r="I14" s="31"/>
      <c r="L14" s="49" t="s">
        <v>120</v>
      </c>
    </row>
    <row r="15" spans="1:12" ht="16.5" thickBot="1">
      <c r="B15" s="9"/>
      <c r="C15" s="12" t="s">
        <v>24</v>
      </c>
      <c r="D15" s="7"/>
      <c r="E15" s="11"/>
      <c r="F15" s="78">
        <v>0</v>
      </c>
      <c r="G15" s="78">
        <v>0</v>
      </c>
      <c r="H15" s="78">
        <v>0</v>
      </c>
      <c r="I15" s="31"/>
      <c r="L15" s="56"/>
    </row>
    <row r="16" spans="1:12" ht="16.5" thickBot="1">
      <c r="B16" s="9"/>
      <c r="C16" s="12" t="s">
        <v>25</v>
      </c>
      <c r="D16" s="7" t="s">
        <v>48</v>
      </c>
      <c r="E16" s="11"/>
      <c r="F16" s="78">
        <v>0</v>
      </c>
      <c r="G16" s="78">
        <v>0</v>
      </c>
      <c r="H16" s="78">
        <v>0</v>
      </c>
      <c r="I16" s="31"/>
      <c r="L16" s="46" t="s">
        <v>67</v>
      </c>
    </row>
    <row r="17" spans="2:17" ht="16.5" thickBot="1">
      <c r="B17" s="9" t="s">
        <v>33</v>
      </c>
      <c r="C17" s="66" t="s">
        <v>84</v>
      </c>
      <c r="D17" s="7"/>
      <c r="E17" s="11"/>
      <c r="F17" s="77"/>
      <c r="G17" s="77"/>
      <c r="H17" s="77"/>
      <c r="I17" s="31"/>
      <c r="L17" s="121" t="s">
        <v>68</v>
      </c>
      <c r="M17" s="122"/>
      <c r="N17" s="123"/>
    </row>
    <row r="18" spans="2:17" ht="16.5" thickBot="1">
      <c r="B18" s="9"/>
      <c r="C18" s="12" t="s">
        <v>1</v>
      </c>
      <c r="D18" s="7" t="s">
        <v>30</v>
      </c>
      <c r="E18" s="11"/>
      <c r="F18" s="78">
        <v>0</v>
      </c>
      <c r="G18" s="78">
        <v>0</v>
      </c>
      <c r="H18" s="78">
        <v>0</v>
      </c>
      <c r="I18" s="31"/>
      <c r="L18" s="55"/>
      <c r="M18" s="46" t="s">
        <v>92</v>
      </c>
    </row>
    <row r="19" spans="2:17" ht="15.75">
      <c r="B19" s="9"/>
      <c r="C19" s="12" t="s">
        <v>2</v>
      </c>
      <c r="D19" s="7" t="s">
        <v>31</v>
      </c>
      <c r="E19" s="11"/>
      <c r="F19" s="78">
        <v>0</v>
      </c>
      <c r="G19" s="78">
        <v>0</v>
      </c>
      <c r="H19" s="78">
        <v>0</v>
      </c>
      <c r="I19" s="23">
        <v>0</v>
      </c>
      <c r="L19" s="49"/>
      <c r="M19" s="113"/>
      <c r="N19" s="113"/>
      <c r="O19" s="113"/>
      <c r="P19" s="113"/>
      <c r="Q19" s="53"/>
    </row>
    <row r="20" spans="2:17" ht="15.75">
      <c r="B20" s="9"/>
      <c r="C20" s="12" t="s">
        <v>3</v>
      </c>
      <c r="D20" s="7" t="s">
        <v>26</v>
      </c>
      <c r="E20" s="11"/>
      <c r="F20" s="78">
        <v>0</v>
      </c>
      <c r="G20" s="77"/>
      <c r="H20" s="78">
        <v>0</v>
      </c>
      <c r="I20" s="31"/>
      <c r="L20" s="114"/>
      <c r="M20" s="113"/>
      <c r="N20" s="113"/>
      <c r="O20" s="113"/>
      <c r="P20" s="113"/>
    </row>
    <row r="21" spans="2:17" ht="15.75">
      <c r="B21" s="9"/>
      <c r="C21" s="67" t="s">
        <v>4</v>
      </c>
      <c r="D21" s="5" t="s">
        <v>27</v>
      </c>
      <c r="E21" s="5"/>
      <c r="F21" s="78">
        <v>0</v>
      </c>
      <c r="G21" s="78">
        <v>0</v>
      </c>
      <c r="H21" s="78">
        <v>0</v>
      </c>
      <c r="I21" s="31"/>
      <c r="L21" s="49"/>
      <c r="M21" s="113"/>
      <c r="N21" s="113"/>
      <c r="O21" s="113"/>
      <c r="P21" s="113"/>
    </row>
    <row r="22" spans="2:17" ht="15.75">
      <c r="B22" s="9"/>
      <c r="C22" s="67" t="s">
        <v>24</v>
      </c>
      <c r="D22" s="5" t="s">
        <v>91</v>
      </c>
      <c r="E22" s="5"/>
      <c r="F22" s="78">
        <v>0</v>
      </c>
      <c r="G22" s="78">
        <v>0</v>
      </c>
      <c r="H22" s="78">
        <v>0</v>
      </c>
      <c r="I22" s="31"/>
      <c r="L22" s="49"/>
      <c r="M22" s="113"/>
      <c r="N22" s="113"/>
      <c r="O22" s="113"/>
      <c r="P22" s="113"/>
    </row>
    <row r="23" spans="2:17" ht="15.75">
      <c r="B23" s="24" t="s">
        <v>5</v>
      </c>
      <c r="C23" s="25" t="s">
        <v>37</v>
      </c>
      <c r="D23" s="25"/>
      <c r="E23" s="5"/>
      <c r="F23" s="78">
        <f>SUM(F11:F22)</f>
        <v>0</v>
      </c>
      <c r="G23" s="78">
        <f>SUM(G11:G22)</f>
        <v>0</v>
      </c>
      <c r="H23" s="78">
        <f>SUM(H11:H22)</f>
        <v>0</v>
      </c>
      <c r="I23" s="23">
        <f>SUM(I11:I22)</f>
        <v>0</v>
      </c>
      <c r="L23" s="49"/>
      <c r="M23" s="113"/>
      <c r="N23" s="113"/>
      <c r="O23" s="113"/>
      <c r="P23" s="113"/>
      <c r="Q23" s="53"/>
    </row>
    <row r="24" spans="2:17" ht="15.75">
      <c r="B24" s="9" t="s">
        <v>6</v>
      </c>
      <c r="C24" s="7" t="s">
        <v>87</v>
      </c>
      <c r="D24" s="7"/>
      <c r="E24" s="61"/>
      <c r="F24" s="77"/>
      <c r="G24" s="77"/>
      <c r="H24" s="77"/>
      <c r="I24" s="31"/>
      <c r="L24" s="113"/>
      <c r="M24" s="113"/>
      <c r="N24" s="113"/>
      <c r="O24" s="113"/>
      <c r="P24" s="113"/>
    </row>
    <row r="25" spans="2:17" ht="15.75">
      <c r="B25" s="9"/>
      <c r="C25" s="7" t="s">
        <v>93</v>
      </c>
      <c r="D25" s="7"/>
      <c r="E25" s="74">
        <v>0.44</v>
      </c>
      <c r="F25" s="78">
        <f>ROUND(($E$25)*SUM(F11:F19),0)</f>
        <v>0</v>
      </c>
      <c r="G25" s="78">
        <f>ROUND(($E$25)*SUM(G11:G19),0)</f>
        <v>0</v>
      </c>
      <c r="H25" s="78">
        <f>ROUND(($E$25)*SUM(H11:H19),0)</f>
        <v>0</v>
      </c>
      <c r="I25" s="23">
        <v>0</v>
      </c>
    </row>
    <row r="26" spans="2:17" ht="15.75">
      <c r="B26" s="9"/>
      <c r="C26" s="7" t="s">
        <v>94</v>
      </c>
      <c r="D26" s="7"/>
      <c r="E26" s="71">
        <v>7.6499999999999999E-2</v>
      </c>
      <c r="F26" s="78">
        <f>ROUND($F$22*E26,0)</f>
        <v>0</v>
      </c>
      <c r="G26" s="78">
        <f>ROUND($G$22*E26,0)</f>
        <v>0</v>
      </c>
      <c r="H26" s="78">
        <f>ROUND($H$22*E26,0)</f>
        <v>0</v>
      </c>
      <c r="I26" s="31"/>
    </row>
    <row r="27" spans="2:17" ht="15.75">
      <c r="B27" s="9" t="s">
        <v>7</v>
      </c>
      <c r="C27" s="7" t="s">
        <v>88</v>
      </c>
      <c r="D27" s="7"/>
      <c r="E27" s="71"/>
      <c r="F27" s="78">
        <f>SUM(F25:F26)</f>
        <v>0</v>
      </c>
      <c r="G27" s="78">
        <f>SUM(G25:G26)</f>
        <v>0</v>
      </c>
      <c r="H27" s="78">
        <f>SUM(H25:H26)</f>
        <v>0</v>
      </c>
      <c r="I27" s="23">
        <f>SUM(I25:I26)</f>
        <v>0</v>
      </c>
    </row>
    <row r="28" spans="2:17" ht="15.75">
      <c r="B28" s="9" t="s">
        <v>8</v>
      </c>
      <c r="C28" s="5" t="s">
        <v>38</v>
      </c>
      <c r="D28" s="7"/>
      <c r="E28" s="11"/>
      <c r="F28" s="78">
        <f>SUM(F23+F27)</f>
        <v>0</v>
      </c>
      <c r="G28" s="78">
        <f>SUM(G23+G27)</f>
        <v>0</v>
      </c>
      <c r="H28" s="78">
        <f>SUM(H23+H27)</f>
        <v>0</v>
      </c>
      <c r="I28" s="23">
        <f>SUM(I23+I27)</f>
        <v>0</v>
      </c>
      <c r="Q28" s="53"/>
    </row>
    <row r="29" spans="2:17" ht="15.75">
      <c r="B29" s="8" t="s">
        <v>9</v>
      </c>
      <c r="C29" s="5" t="s">
        <v>28</v>
      </c>
      <c r="D29" s="7"/>
      <c r="E29" s="14"/>
      <c r="F29" s="78">
        <v>0</v>
      </c>
      <c r="G29" s="78">
        <v>0</v>
      </c>
      <c r="H29" s="78">
        <v>0</v>
      </c>
      <c r="I29" s="23">
        <v>0</v>
      </c>
    </row>
    <row r="30" spans="2:17" ht="15.75">
      <c r="B30" s="15" t="s">
        <v>10</v>
      </c>
      <c r="C30" s="16" t="s">
        <v>19</v>
      </c>
      <c r="D30" s="6"/>
      <c r="E30" s="11"/>
      <c r="F30" s="78">
        <v>0</v>
      </c>
      <c r="G30" s="78">
        <v>0</v>
      </c>
      <c r="H30" s="78">
        <v>0</v>
      </c>
      <c r="I30" s="23">
        <v>0</v>
      </c>
    </row>
    <row r="31" spans="2:17" ht="15.75">
      <c r="B31" s="9" t="s">
        <v>11</v>
      </c>
      <c r="C31" s="17" t="s">
        <v>34</v>
      </c>
      <c r="D31" s="7"/>
      <c r="E31" s="11"/>
      <c r="F31" s="78">
        <v>0</v>
      </c>
      <c r="G31" s="78">
        <v>0</v>
      </c>
      <c r="H31" s="78">
        <v>0</v>
      </c>
      <c r="I31" s="23">
        <v>0</v>
      </c>
    </row>
    <row r="32" spans="2:17" ht="15.75">
      <c r="B32" s="9" t="s">
        <v>12</v>
      </c>
      <c r="C32" s="17" t="s">
        <v>35</v>
      </c>
      <c r="D32" s="7"/>
      <c r="E32" s="11"/>
      <c r="F32" s="79"/>
      <c r="G32" s="79"/>
      <c r="H32" s="79"/>
      <c r="I32" s="32"/>
      <c r="N32" s="43" t="s">
        <v>61</v>
      </c>
    </row>
    <row r="33" spans="1:17" ht="15.75">
      <c r="B33" s="26"/>
      <c r="C33" s="17" t="s">
        <v>39</v>
      </c>
      <c r="D33" s="7"/>
      <c r="E33" s="11"/>
      <c r="F33" s="78">
        <f>SUM(M35:M38)</f>
        <v>0</v>
      </c>
      <c r="G33" s="78">
        <v>0</v>
      </c>
      <c r="H33" s="78">
        <v>0</v>
      </c>
      <c r="I33" s="32"/>
      <c r="L33" s="44" t="s">
        <v>55</v>
      </c>
      <c r="N33" s="43" t="s">
        <v>62</v>
      </c>
    </row>
    <row r="34" spans="1:17" ht="15.75">
      <c r="B34" s="9"/>
      <c r="C34" s="17" t="s">
        <v>40</v>
      </c>
      <c r="D34" s="7"/>
      <c r="E34" s="11"/>
      <c r="F34" s="78">
        <v>0</v>
      </c>
      <c r="G34" s="78">
        <v>0</v>
      </c>
      <c r="H34" s="78">
        <v>0</v>
      </c>
      <c r="I34" s="23">
        <v>0</v>
      </c>
      <c r="L34" s="44" t="s">
        <v>56</v>
      </c>
      <c r="M34" s="42" t="s">
        <v>54</v>
      </c>
      <c r="N34" s="43" t="s">
        <v>63</v>
      </c>
      <c r="Q34" s="53"/>
    </row>
    <row r="35" spans="1:17" ht="15.75">
      <c r="B35" s="9"/>
      <c r="C35" s="17" t="s">
        <v>86</v>
      </c>
      <c r="D35" s="7"/>
      <c r="E35" s="11"/>
      <c r="F35" s="78">
        <v>0</v>
      </c>
      <c r="G35" s="78">
        <v>0</v>
      </c>
      <c r="H35" s="78">
        <v>0</v>
      </c>
      <c r="I35" s="23">
        <v>0</v>
      </c>
      <c r="L35" s="36" t="s">
        <v>50</v>
      </c>
      <c r="M35" s="39"/>
      <c r="N35" s="45">
        <f>IF(M35&gt;=25000,"25,000",M35)</f>
        <v>0</v>
      </c>
    </row>
    <row r="36" spans="1:17" ht="15.75">
      <c r="B36" s="9" t="s">
        <v>13</v>
      </c>
      <c r="C36" s="17" t="s">
        <v>36</v>
      </c>
      <c r="D36" s="7"/>
      <c r="E36" s="11"/>
      <c r="F36" s="78">
        <v>0</v>
      </c>
      <c r="G36" s="78">
        <v>0</v>
      </c>
      <c r="H36" s="78">
        <v>0</v>
      </c>
      <c r="I36" s="23">
        <v>0</v>
      </c>
      <c r="L36" s="37" t="s">
        <v>51</v>
      </c>
      <c r="M36" s="40"/>
      <c r="N36" s="45">
        <f>IF(M36&gt;=25000,"25,000",M36)</f>
        <v>0</v>
      </c>
    </row>
    <row r="37" spans="1:17" ht="15.75">
      <c r="B37" s="9" t="s">
        <v>14</v>
      </c>
      <c r="C37" s="7" t="s">
        <v>18</v>
      </c>
      <c r="D37" s="7"/>
      <c r="E37" s="11"/>
      <c r="F37" s="78">
        <v>0</v>
      </c>
      <c r="G37" s="78">
        <v>0</v>
      </c>
      <c r="H37" s="78">
        <v>0</v>
      </c>
      <c r="I37" s="23">
        <v>0</v>
      </c>
      <c r="L37" s="37" t="s">
        <v>52</v>
      </c>
      <c r="M37" s="40"/>
      <c r="N37" s="45">
        <f>IF(M37&gt;=25000,"25,000",M37)</f>
        <v>0</v>
      </c>
      <c r="Q37" s="54"/>
    </row>
    <row r="38" spans="1:17" ht="15.75">
      <c r="B38" s="9" t="s">
        <v>15</v>
      </c>
      <c r="C38" s="7" t="s">
        <v>114</v>
      </c>
      <c r="D38" s="7"/>
      <c r="E38" s="11"/>
      <c r="F38" s="78">
        <v>0</v>
      </c>
      <c r="G38" s="78">
        <v>0</v>
      </c>
      <c r="H38" s="78">
        <v>0</v>
      </c>
      <c r="I38" s="23">
        <v>0</v>
      </c>
      <c r="L38" s="38" t="s">
        <v>53</v>
      </c>
      <c r="M38" s="41"/>
      <c r="N38" s="45">
        <f>IF(M38&gt;=25000,"25,000",M38)</f>
        <v>0</v>
      </c>
      <c r="Q38" s="54"/>
    </row>
    <row r="39" spans="1:17" ht="15.75">
      <c r="B39" s="9" t="s">
        <v>85</v>
      </c>
      <c r="C39" s="66" t="s">
        <v>110</v>
      </c>
      <c r="D39" s="76"/>
      <c r="E39" s="112">
        <v>0.38</v>
      </c>
      <c r="F39" s="80">
        <f>F20*E39</f>
        <v>0</v>
      </c>
      <c r="G39" s="79"/>
      <c r="H39" s="80">
        <f>H20*E39</f>
        <v>0</v>
      </c>
      <c r="I39" s="32"/>
      <c r="Q39" s="54"/>
    </row>
    <row r="40" spans="1:17" ht="15.75">
      <c r="B40" s="13" t="s">
        <v>89</v>
      </c>
      <c r="C40" s="6" t="s">
        <v>29</v>
      </c>
      <c r="D40" s="6"/>
      <c r="E40" s="18"/>
      <c r="F40" s="78">
        <f>SUM(F28:F39)</f>
        <v>0</v>
      </c>
      <c r="G40" s="78">
        <f>SUM(G28:G39)</f>
        <v>0</v>
      </c>
      <c r="H40" s="78">
        <f>SUM(H28:H39)</f>
        <v>0</v>
      </c>
      <c r="I40" s="23">
        <f>SUM(I28:I39)</f>
        <v>0</v>
      </c>
      <c r="Q40" s="54"/>
    </row>
    <row r="41" spans="1:17" ht="15.75">
      <c r="B41" s="9" t="s">
        <v>90</v>
      </c>
      <c r="C41" s="7" t="s">
        <v>41</v>
      </c>
      <c r="D41" s="7"/>
      <c r="E41" s="6"/>
      <c r="F41" s="79"/>
      <c r="G41" s="79"/>
      <c r="H41" s="79"/>
      <c r="I41" s="32"/>
      <c r="L41" s="93" t="s">
        <v>105</v>
      </c>
      <c r="Q41" s="54"/>
    </row>
    <row r="42" spans="1:17" ht="15.75">
      <c r="B42" s="34" t="s">
        <v>42</v>
      </c>
      <c r="C42" s="81">
        <f>IF(L17="Research Non-State On-Campus",0.48,IF(L17="Research State On-Campus",0.24,IF(L17="Public Service Non-State On-Campus",0.35,IF(L17="Public Service State On-Campus",0.175,IF(L17="Instruction Non-State On-Campus",0.49,IF(L17="Instruction State On-Campus",0.245,IF(L17="Off-Campus Non-State",0.26,IF(L17="Off-Campus State",0.13,L18))))))))</f>
        <v>0.48</v>
      </c>
      <c r="D42" s="82" t="s">
        <v>43</v>
      </c>
      <c r="E42" s="83">
        <f>IF($N$35&gt;25000,"25000",$N$35)+IF($N$36&gt;25000,"25000",$N$36)+IF($N$37&gt;25000,"25000",$N$37)+IF($N$38&gt;25000,"25000",$N$38)+$F$40-$F$33-$F$37-$F$39-$F$38</f>
        <v>0</v>
      </c>
      <c r="F42" s="80">
        <f>ROUND($E$42*C42,0)</f>
        <v>0</v>
      </c>
      <c r="G42" s="80">
        <f>ROUND((G40-G37-G33-G39-G38)*L42,0)</f>
        <v>0</v>
      </c>
      <c r="H42" s="80">
        <f>ROUND((H40-H37-H33-H39-H38)*L42,0)</f>
        <v>0</v>
      </c>
      <c r="I42" s="32"/>
      <c r="L42">
        <f>IF($L$17="Public Service State On-Campus",0.35,IF($L$17="Other (enter rate below)",0.48,IF($L$17="Public Service State On-Campus",0.35,IF(L17="Research State On-Campus",0.48,IF(L17="Instruction State On-Campus",0.49,IF(L17="Off-Campus State",0.26,C42))))))</f>
        <v>0.48</v>
      </c>
      <c r="Q42" s="54"/>
    </row>
    <row r="43" spans="1:17" ht="15.75">
      <c r="B43" s="85"/>
      <c r="C43" s="81"/>
      <c r="D43" s="82" t="s">
        <v>100</v>
      </c>
      <c r="E43" s="83"/>
      <c r="F43" s="79"/>
      <c r="G43" s="80">
        <v>0</v>
      </c>
      <c r="H43" s="79"/>
      <c r="I43" s="32"/>
      <c r="Q43" s="54"/>
    </row>
    <row r="44" spans="1:17" ht="17.25" thickBot="1">
      <c r="B44" s="33" t="s">
        <v>115</v>
      </c>
      <c r="C44" s="19" t="s">
        <v>32</v>
      </c>
      <c r="D44" s="20"/>
      <c r="E44" s="21"/>
      <c r="F44" s="86">
        <f>SUM(F40:F43)</f>
        <v>0</v>
      </c>
      <c r="G44" s="86">
        <f>SUM(G40:G43)</f>
        <v>0</v>
      </c>
      <c r="H44" s="86">
        <f>SUM(H40:H43)</f>
        <v>0</v>
      </c>
      <c r="I44" s="35">
        <f>SUM(I40:I43)</f>
        <v>0</v>
      </c>
      <c r="J44" s="64"/>
      <c r="Q44" s="54"/>
    </row>
    <row r="45" spans="1:17" ht="16.5">
      <c r="B45" s="65" t="s">
        <v>116</v>
      </c>
      <c r="D45" s="6"/>
      <c r="E45" s="6"/>
      <c r="F45" s="118"/>
      <c r="G45" s="118"/>
      <c r="H45" s="118"/>
      <c r="I45" s="118"/>
      <c r="J45" s="64"/>
      <c r="Q45" s="54"/>
    </row>
    <row r="46" spans="1:17" ht="16.5">
      <c r="B46" s="65"/>
      <c r="C46" s="65" t="s">
        <v>117</v>
      </c>
      <c r="D46" s="6"/>
      <c r="E46" s="6"/>
      <c r="F46" s="118"/>
      <c r="G46" s="118"/>
      <c r="H46" s="118"/>
      <c r="I46" s="118"/>
      <c r="J46" s="64"/>
      <c r="Q46" s="54"/>
    </row>
    <row r="47" spans="1:17" ht="16.5">
      <c r="A47" s="65"/>
      <c r="B47" s="65"/>
      <c r="C47" s="22"/>
      <c r="D47" s="2"/>
      <c r="E47" s="2"/>
      <c r="F47" s="2"/>
      <c r="G47" s="2"/>
      <c r="H47" s="2"/>
      <c r="I47" s="2"/>
      <c r="J47" s="64"/>
      <c r="Q47" s="54"/>
    </row>
    <row r="48" spans="1:17" ht="16.5" customHeight="1">
      <c r="A48" s="124" t="s">
        <v>16</v>
      </c>
      <c r="B48" s="124"/>
      <c r="C48" s="124"/>
      <c r="D48" s="124"/>
      <c r="E48" s="124"/>
      <c r="F48" s="124"/>
      <c r="G48" s="124"/>
      <c r="H48" s="124"/>
      <c r="I48" s="124"/>
      <c r="J48" s="124"/>
      <c r="K48" s="70"/>
      <c r="Q48" s="54"/>
    </row>
    <row r="49" spans="1:17" ht="15.75">
      <c r="A49" s="129" t="s">
        <v>20</v>
      </c>
      <c r="B49" s="129"/>
      <c r="C49" s="129"/>
      <c r="D49" s="129"/>
      <c r="E49" s="129"/>
      <c r="F49" s="129"/>
      <c r="G49" s="129"/>
      <c r="H49" s="129"/>
      <c r="I49" s="129"/>
      <c r="J49" s="129"/>
      <c r="K49" s="29"/>
      <c r="Q49" s="54"/>
    </row>
    <row r="50" spans="1:17" ht="15.75">
      <c r="A50" s="3" t="s">
        <v>44</v>
      </c>
      <c r="B50" s="29"/>
      <c r="C50" s="29"/>
      <c r="D50" s="29"/>
      <c r="E50" s="29"/>
      <c r="F50" s="29"/>
      <c r="G50" s="29"/>
      <c r="H50" s="29"/>
      <c r="I50" s="29"/>
      <c r="J50" s="29"/>
      <c r="K50" s="29"/>
      <c r="Q50" s="54"/>
    </row>
    <row r="51" spans="1:17" ht="36.75" customHeight="1">
      <c r="C51" s="4" t="s">
        <v>22</v>
      </c>
      <c r="D51" s="89"/>
      <c r="E51" s="126" t="str">
        <f>E5</f>
        <v>(Insert project title here.  Sheet will auto-fill on subsequent years/composite)</v>
      </c>
      <c r="F51" s="126"/>
      <c r="G51" s="126"/>
      <c r="H51" s="126"/>
      <c r="I51" s="126"/>
      <c r="J51" s="119"/>
      <c r="K51" s="22"/>
      <c r="Q51" s="54"/>
    </row>
    <row r="52" spans="1:17" ht="15.75">
      <c r="B52" s="4"/>
      <c r="C52" s="48" t="s">
        <v>21</v>
      </c>
      <c r="E52" s="66" t="str">
        <f>E6</f>
        <v>(Insert investigator(s) here.  Sheet will auto-fill on subsequent years/composite)</v>
      </c>
      <c r="F52" s="66"/>
      <c r="G52" s="66"/>
      <c r="H52" s="66"/>
      <c r="I52" s="66"/>
      <c r="K52" s="59"/>
      <c r="Q52" s="54"/>
    </row>
    <row r="53" spans="1:17">
      <c r="Q53" s="54"/>
    </row>
    <row r="54" spans="1:17" ht="13.5" thickBot="1">
      <c r="Q54" s="54"/>
    </row>
    <row r="55" spans="1:17" ht="32.25" thickBot="1">
      <c r="B55" s="6"/>
      <c r="C55" s="6"/>
      <c r="D55" s="6"/>
      <c r="E55" s="6"/>
      <c r="F55" s="68" t="s">
        <v>23</v>
      </c>
      <c r="G55" s="68" t="s">
        <v>98</v>
      </c>
      <c r="H55" s="91" t="s">
        <v>103</v>
      </c>
      <c r="I55" s="91" t="s">
        <v>104</v>
      </c>
      <c r="L55" s="49" t="s">
        <v>76</v>
      </c>
      <c r="Q55" s="54"/>
    </row>
    <row r="56" spans="1:17" ht="15.75">
      <c r="B56" s="62" t="s">
        <v>0</v>
      </c>
      <c r="C56" s="63" t="s">
        <v>83</v>
      </c>
      <c r="D56" s="63"/>
      <c r="E56" s="107"/>
      <c r="F56" s="100"/>
      <c r="G56" s="84"/>
      <c r="H56" s="84"/>
      <c r="I56" s="60"/>
      <c r="L56" s="57">
        <f>L15+(12*31)</f>
        <v>372</v>
      </c>
      <c r="Q56" s="54"/>
    </row>
    <row r="57" spans="1:17" ht="15.75">
      <c r="B57" s="9"/>
      <c r="C57" s="10" t="s">
        <v>1</v>
      </c>
      <c r="D57" s="106" t="str">
        <f>IF(D11=""," ",D11)</f>
        <v xml:space="preserve"> </v>
      </c>
      <c r="E57" s="11"/>
      <c r="F57" s="101">
        <f t="shared" ref="F57:H62" si="0">ROUND(SUM(F11+(F11*$L$10)),0)</f>
        <v>0</v>
      </c>
      <c r="G57" s="78">
        <f t="shared" si="0"/>
        <v>0</v>
      </c>
      <c r="H57" s="78">
        <f t="shared" si="0"/>
        <v>0</v>
      </c>
      <c r="I57" s="31"/>
      <c r="L57" s="49"/>
      <c r="Q57" s="54"/>
    </row>
    <row r="58" spans="1:17" ht="15.75">
      <c r="B58" s="9"/>
      <c r="C58" s="10" t="s">
        <v>2</v>
      </c>
      <c r="D58" s="106" t="str">
        <f>IF(D12=""," ",D12)</f>
        <v xml:space="preserve"> </v>
      </c>
      <c r="E58" s="11"/>
      <c r="F58" s="101">
        <f t="shared" si="0"/>
        <v>0</v>
      </c>
      <c r="G58" s="78">
        <f t="shared" si="0"/>
        <v>0</v>
      </c>
      <c r="H58" s="78">
        <f t="shared" si="0"/>
        <v>0</v>
      </c>
      <c r="I58" s="31"/>
      <c r="L58" s="114"/>
      <c r="Q58" s="54"/>
    </row>
    <row r="59" spans="1:17" ht="15.75">
      <c r="B59" s="9"/>
      <c r="C59" s="10" t="s">
        <v>3</v>
      </c>
      <c r="D59" s="106" t="str">
        <f>IF(D13=""," ",D13)</f>
        <v xml:space="preserve"> </v>
      </c>
      <c r="E59" s="11"/>
      <c r="F59" s="101">
        <f t="shared" si="0"/>
        <v>0</v>
      </c>
      <c r="G59" s="78">
        <f t="shared" si="0"/>
        <v>0</v>
      </c>
      <c r="H59" s="78">
        <f t="shared" si="0"/>
        <v>0</v>
      </c>
      <c r="I59" s="31"/>
      <c r="Q59" s="54"/>
    </row>
    <row r="60" spans="1:17" ht="15.75">
      <c r="B60" s="9"/>
      <c r="C60" s="10" t="s">
        <v>4</v>
      </c>
      <c r="D60" s="106" t="str">
        <f>IF(D14=""," ",D14)</f>
        <v xml:space="preserve"> </v>
      </c>
      <c r="E60" s="11"/>
      <c r="F60" s="101">
        <f t="shared" si="0"/>
        <v>0</v>
      </c>
      <c r="G60" s="78">
        <f t="shared" si="0"/>
        <v>0</v>
      </c>
      <c r="H60" s="78">
        <f t="shared" si="0"/>
        <v>0</v>
      </c>
      <c r="I60" s="31"/>
      <c r="Q60" s="54"/>
    </row>
    <row r="61" spans="1:17" ht="15.75">
      <c r="B61" s="9"/>
      <c r="C61" s="12" t="s">
        <v>24</v>
      </c>
      <c r="D61" s="106" t="str">
        <f>IF(D15=""," ",D15)</f>
        <v xml:space="preserve"> </v>
      </c>
      <c r="E61" s="11"/>
      <c r="F61" s="101">
        <f t="shared" si="0"/>
        <v>0</v>
      </c>
      <c r="G61" s="78">
        <f t="shared" si="0"/>
        <v>0</v>
      </c>
      <c r="H61" s="78">
        <f t="shared" si="0"/>
        <v>0</v>
      </c>
      <c r="I61" s="31"/>
      <c r="Q61" s="54"/>
    </row>
    <row r="62" spans="1:17" ht="15.75">
      <c r="B62" s="9"/>
      <c r="C62" s="12" t="s">
        <v>25</v>
      </c>
      <c r="D62" s="7" t="s">
        <v>48</v>
      </c>
      <c r="E62" s="11"/>
      <c r="F62" s="101">
        <f t="shared" si="0"/>
        <v>0</v>
      </c>
      <c r="G62" s="78">
        <f t="shared" si="0"/>
        <v>0</v>
      </c>
      <c r="H62" s="78">
        <f t="shared" si="0"/>
        <v>0</v>
      </c>
      <c r="I62" s="31"/>
      <c r="Q62" s="54"/>
    </row>
    <row r="63" spans="1:17" ht="15.75">
      <c r="B63" s="9" t="s">
        <v>33</v>
      </c>
      <c r="C63" s="66" t="s">
        <v>84</v>
      </c>
      <c r="D63" s="7"/>
      <c r="E63" s="11"/>
      <c r="F63" s="102"/>
      <c r="G63" s="77"/>
      <c r="H63" s="77"/>
      <c r="I63" s="31"/>
      <c r="Q63" s="54"/>
    </row>
    <row r="64" spans="1:17" ht="15.75">
      <c r="B64" s="9"/>
      <c r="C64" s="12" t="s">
        <v>1</v>
      </c>
      <c r="D64" s="7" t="s">
        <v>30</v>
      </c>
      <c r="E64" s="11"/>
      <c r="F64" s="101">
        <f t="shared" ref="F64:H65" si="1">ROUND(SUM(F18+(F18*$L$10)),0)</f>
        <v>0</v>
      </c>
      <c r="G64" s="78">
        <f t="shared" si="1"/>
        <v>0</v>
      </c>
      <c r="H64" s="78">
        <f t="shared" si="1"/>
        <v>0</v>
      </c>
      <c r="I64" s="31"/>
      <c r="Q64" s="54"/>
    </row>
    <row r="65" spans="2:17" ht="15.75">
      <c r="B65" s="9"/>
      <c r="C65" s="12" t="s">
        <v>2</v>
      </c>
      <c r="D65" s="7" t="s">
        <v>31</v>
      </c>
      <c r="E65" s="11"/>
      <c r="F65" s="101">
        <f t="shared" si="1"/>
        <v>0</v>
      </c>
      <c r="G65" s="78">
        <f t="shared" si="1"/>
        <v>0</v>
      </c>
      <c r="H65" s="78">
        <f t="shared" si="1"/>
        <v>0</v>
      </c>
      <c r="I65" s="23">
        <v>0</v>
      </c>
      <c r="Q65" s="54"/>
    </row>
    <row r="66" spans="2:17" ht="15.75">
      <c r="B66" s="9"/>
      <c r="C66" s="12" t="s">
        <v>3</v>
      </c>
      <c r="D66" s="7" t="s">
        <v>26</v>
      </c>
      <c r="E66" s="11"/>
      <c r="F66" s="101">
        <f>ROUND(SUM(F20+(F20*$L$10)),0)</f>
        <v>0</v>
      </c>
      <c r="G66" s="77"/>
      <c r="H66" s="78">
        <f>ROUND(SUM(H20+(H20*$L$10)),0)</f>
        <v>0</v>
      </c>
      <c r="I66" s="31"/>
      <c r="Q66" s="54"/>
    </row>
    <row r="67" spans="2:17" ht="15.75">
      <c r="B67" s="9"/>
      <c r="C67" s="12" t="s">
        <v>4</v>
      </c>
      <c r="D67" s="7" t="s">
        <v>27</v>
      </c>
      <c r="E67" s="11"/>
      <c r="F67" s="101">
        <f>ROUND(SUM(F21+(F21*$L$10)),0)</f>
        <v>0</v>
      </c>
      <c r="G67" s="78">
        <f>ROUND(SUM(G21+(G21*$L$10)),0)</f>
        <v>0</v>
      </c>
      <c r="H67" s="78">
        <f>ROUND(SUM(H21+(H21*$L$10)),0)</f>
        <v>0</v>
      </c>
      <c r="I67" s="31"/>
      <c r="Q67" s="54"/>
    </row>
    <row r="68" spans="2:17" ht="15.75">
      <c r="B68" s="9"/>
      <c r="C68" s="12" t="s">
        <v>24</v>
      </c>
      <c r="D68" s="7" t="s">
        <v>91</v>
      </c>
      <c r="E68" s="11"/>
      <c r="F68" s="101">
        <v>0</v>
      </c>
      <c r="G68" s="78">
        <v>0</v>
      </c>
      <c r="H68" s="78">
        <v>0</v>
      </c>
      <c r="I68" s="31"/>
      <c r="Q68" s="54"/>
    </row>
    <row r="69" spans="2:17" ht="15.75">
      <c r="B69" s="24" t="s">
        <v>5</v>
      </c>
      <c r="C69" s="25" t="s">
        <v>37</v>
      </c>
      <c r="D69" s="25"/>
      <c r="E69" s="11"/>
      <c r="F69" s="101">
        <f>SUM(F57:F68)</f>
        <v>0</v>
      </c>
      <c r="G69" s="78">
        <f>SUM(G57:G68)</f>
        <v>0</v>
      </c>
      <c r="H69" s="78">
        <f>SUM(H57:H68)</f>
        <v>0</v>
      </c>
      <c r="I69" s="23">
        <f>SUM(I57:I68)</f>
        <v>0</v>
      </c>
      <c r="Q69" s="54"/>
    </row>
    <row r="70" spans="2:17" ht="15.75">
      <c r="B70" s="9" t="s">
        <v>6</v>
      </c>
      <c r="C70" s="7" t="s">
        <v>87</v>
      </c>
      <c r="D70" s="7"/>
      <c r="E70" s="61"/>
      <c r="F70" s="102"/>
      <c r="G70" s="77"/>
      <c r="H70" s="77"/>
      <c r="I70" s="31"/>
      <c r="Q70" s="54"/>
    </row>
    <row r="71" spans="2:17" ht="15.75">
      <c r="B71" s="9"/>
      <c r="C71" s="7" t="s">
        <v>93</v>
      </c>
      <c r="D71" s="7"/>
      <c r="E71" s="74">
        <v>0.44</v>
      </c>
      <c r="F71" s="101">
        <f>ROUND(($E$71)*SUM(F57:F65),0)</f>
        <v>0</v>
      </c>
      <c r="G71" s="78">
        <f>ROUND(($E$71)*SUM(G57:G65),0)</f>
        <v>0</v>
      </c>
      <c r="H71" s="78">
        <f>ROUND(($E$71)*SUM(H57:H65),0)</f>
        <v>0</v>
      </c>
      <c r="I71" s="23">
        <v>0</v>
      </c>
      <c r="Q71" s="54"/>
    </row>
    <row r="72" spans="2:17" ht="15.75">
      <c r="B72" s="9"/>
      <c r="C72" s="7" t="s">
        <v>94</v>
      </c>
      <c r="D72" s="7"/>
      <c r="E72" s="71">
        <v>7.6499999999999999E-2</v>
      </c>
      <c r="F72" s="101">
        <f>F68*$E$72</f>
        <v>0</v>
      </c>
      <c r="G72" s="78">
        <f>G68*$E$72</f>
        <v>0</v>
      </c>
      <c r="H72" s="78">
        <f>H68*$E$72</f>
        <v>0</v>
      </c>
      <c r="I72" s="31"/>
      <c r="Q72" s="54"/>
    </row>
    <row r="73" spans="2:17" ht="15.75">
      <c r="B73" s="9" t="s">
        <v>7</v>
      </c>
      <c r="C73" s="7" t="s">
        <v>88</v>
      </c>
      <c r="D73" s="7"/>
      <c r="E73" s="71"/>
      <c r="F73" s="101">
        <f>SUM(F71:F72)</f>
        <v>0</v>
      </c>
      <c r="G73" s="78">
        <f>SUM(G71:G72)</f>
        <v>0</v>
      </c>
      <c r="H73" s="78">
        <f>SUM(H71:H72)</f>
        <v>0</v>
      </c>
      <c r="I73" s="23">
        <f>SUM(I71:I72)</f>
        <v>0</v>
      </c>
      <c r="Q73" s="54"/>
    </row>
    <row r="74" spans="2:17" ht="15.75">
      <c r="B74" s="9" t="s">
        <v>8</v>
      </c>
      <c r="C74" s="7" t="s">
        <v>38</v>
      </c>
      <c r="D74" s="7"/>
      <c r="E74" s="11"/>
      <c r="F74" s="101">
        <f>SUM(F69+F73)</f>
        <v>0</v>
      </c>
      <c r="G74" s="78">
        <f>SUM(G69+G73)</f>
        <v>0</v>
      </c>
      <c r="H74" s="78">
        <f>SUM(H69+H73)</f>
        <v>0</v>
      </c>
      <c r="I74" s="23">
        <f>SUM(I69+I73)</f>
        <v>0</v>
      </c>
      <c r="Q74" s="54"/>
    </row>
    <row r="75" spans="2:17" ht="15.75">
      <c r="B75" s="9" t="s">
        <v>9</v>
      </c>
      <c r="C75" s="7" t="s">
        <v>28</v>
      </c>
      <c r="D75" s="7"/>
      <c r="E75" s="11"/>
      <c r="F75" s="101">
        <f t="shared" ref="F75:H77" si="2">ROUND(SUM(F29+(F29*$L$13)),0)</f>
        <v>0</v>
      </c>
      <c r="G75" s="78">
        <f t="shared" si="2"/>
        <v>0</v>
      </c>
      <c r="H75" s="78">
        <f t="shared" si="2"/>
        <v>0</v>
      </c>
      <c r="I75" s="23">
        <v>0</v>
      </c>
      <c r="Q75" s="54"/>
    </row>
    <row r="76" spans="2:17" ht="15.75">
      <c r="B76" s="9" t="s">
        <v>10</v>
      </c>
      <c r="C76" s="17" t="s">
        <v>19</v>
      </c>
      <c r="D76" s="7"/>
      <c r="E76" s="11"/>
      <c r="F76" s="101">
        <f t="shared" si="2"/>
        <v>0</v>
      </c>
      <c r="G76" s="78">
        <f t="shared" si="2"/>
        <v>0</v>
      </c>
      <c r="H76" s="78">
        <f t="shared" si="2"/>
        <v>0</v>
      </c>
      <c r="I76" s="23">
        <v>0</v>
      </c>
      <c r="N76" s="43" t="s">
        <v>61</v>
      </c>
      <c r="Q76" s="54"/>
    </row>
    <row r="77" spans="2:17" ht="15.75">
      <c r="B77" s="9" t="s">
        <v>11</v>
      </c>
      <c r="C77" s="17" t="s">
        <v>34</v>
      </c>
      <c r="D77" s="7"/>
      <c r="E77" s="11"/>
      <c r="F77" s="101">
        <f t="shared" si="2"/>
        <v>0</v>
      </c>
      <c r="G77" s="78">
        <f t="shared" si="2"/>
        <v>0</v>
      </c>
      <c r="H77" s="78">
        <f t="shared" si="2"/>
        <v>0</v>
      </c>
      <c r="I77" s="23">
        <v>0</v>
      </c>
      <c r="L77" s="44" t="s">
        <v>55</v>
      </c>
      <c r="N77" s="43" t="s">
        <v>62</v>
      </c>
      <c r="Q77" s="54"/>
    </row>
    <row r="78" spans="2:17" ht="15.75">
      <c r="B78" s="9" t="s">
        <v>12</v>
      </c>
      <c r="C78" s="17" t="s">
        <v>35</v>
      </c>
      <c r="D78" s="7"/>
      <c r="E78" s="11"/>
      <c r="F78" s="103"/>
      <c r="G78" s="79"/>
      <c r="H78" s="79"/>
      <c r="I78" s="32"/>
      <c r="L78" s="44" t="s">
        <v>56</v>
      </c>
      <c r="M78" s="42" t="s">
        <v>57</v>
      </c>
      <c r="N78" s="43" t="s">
        <v>63</v>
      </c>
      <c r="Q78" s="54"/>
    </row>
    <row r="79" spans="2:17" ht="15.75">
      <c r="B79" s="26"/>
      <c r="C79" s="17" t="s">
        <v>39</v>
      </c>
      <c r="D79" s="7"/>
      <c r="E79" s="11"/>
      <c r="F79" s="101">
        <f>SUM(M79:M82)</f>
        <v>0</v>
      </c>
      <c r="G79" s="78">
        <v>0</v>
      </c>
      <c r="H79" s="78">
        <v>0</v>
      </c>
      <c r="I79" s="32"/>
      <c r="L79" s="36" t="s">
        <v>50</v>
      </c>
      <c r="M79" s="39"/>
      <c r="N79" s="45">
        <f>IF(M79+N35&gt;=25000,25000-N35,M79)</f>
        <v>0</v>
      </c>
      <c r="Q79" s="54"/>
    </row>
    <row r="80" spans="2:17" ht="15.75">
      <c r="B80" s="9"/>
      <c r="C80" s="17" t="s">
        <v>40</v>
      </c>
      <c r="D80" s="7"/>
      <c r="E80" s="11"/>
      <c r="F80" s="101">
        <f t="shared" ref="F80:H82" si="3">ROUND(SUM(F34+(F34*$L$13)),0)</f>
        <v>0</v>
      </c>
      <c r="G80" s="78">
        <f t="shared" si="3"/>
        <v>0</v>
      </c>
      <c r="H80" s="78">
        <f t="shared" si="3"/>
        <v>0</v>
      </c>
      <c r="I80" s="23">
        <v>0</v>
      </c>
      <c r="L80" s="37" t="s">
        <v>51</v>
      </c>
      <c r="M80" s="40"/>
      <c r="N80" s="45">
        <f>IF(M80+N36&gt;=25000,25000-N36,M80)</f>
        <v>0</v>
      </c>
      <c r="Q80" s="54"/>
    </row>
    <row r="81" spans="1:17" ht="15.75">
      <c r="B81" s="9"/>
      <c r="C81" s="17" t="s">
        <v>86</v>
      </c>
      <c r="D81" s="7"/>
      <c r="E81" s="11"/>
      <c r="F81" s="101">
        <f t="shared" si="3"/>
        <v>0</v>
      </c>
      <c r="G81" s="78">
        <f t="shared" si="3"/>
        <v>0</v>
      </c>
      <c r="H81" s="78">
        <f t="shared" si="3"/>
        <v>0</v>
      </c>
      <c r="I81" s="23">
        <v>0</v>
      </c>
      <c r="L81" s="37" t="s">
        <v>52</v>
      </c>
      <c r="M81" s="40"/>
      <c r="N81" s="45">
        <f>IF(M81+N37&gt;=25000,25000-N37,M81)</f>
        <v>0</v>
      </c>
      <c r="Q81" s="54"/>
    </row>
    <row r="82" spans="1:17" ht="15.75">
      <c r="B82" s="9" t="s">
        <v>13</v>
      </c>
      <c r="C82" s="17" t="s">
        <v>36</v>
      </c>
      <c r="D82" s="7"/>
      <c r="E82" s="11"/>
      <c r="F82" s="101">
        <f t="shared" si="3"/>
        <v>0</v>
      </c>
      <c r="G82" s="78">
        <f t="shared" si="3"/>
        <v>0</v>
      </c>
      <c r="H82" s="78">
        <f t="shared" si="3"/>
        <v>0</v>
      </c>
      <c r="I82" s="23">
        <v>0</v>
      </c>
      <c r="L82" s="38" t="s">
        <v>53</v>
      </c>
      <c r="M82" s="41"/>
      <c r="N82" s="45">
        <f>IF(M82+N38&gt;=25000,25000-N38,M82)</f>
        <v>0</v>
      </c>
      <c r="Q82" s="54"/>
    </row>
    <row r="83" spans="1:17" ht="15.75">
      <c r="B83" s="9" t="s">
        <v>14</v>
      </c>
      <c r="C83" s="7" t="s">
        <v>18</v>
      </c>
      <c r="D83" s="7"/>
      <c r="E83" s="11"/>
      <c r="F83" s="101">
        <v>0</v>
      </c>
      <c r="G83" s="78">
        <v>0</v>
      </c>
      <c r="H83" s="78">
        <v>0</v>
      </c>
      <c r="I83" s="23">
        <v>0</v>
      </c>
      <c r="Q83" s="54"/>
    </row>
    <row r="84" spans="1:17" ht="15.75">
      <c r="B84" s="9" t="s">
        <v>15</v>
      </c>
      <c r="C84" s="7" t="s">
        <v>114</v>
      </c>
      <c r="D84" s="7"/>
      <c r="E84" s="11"/>
      <c r="F84" s="101">
        <v>0</v>
      </c>
      <c r="G84" s="78">
        <v>0</v>
      </c>
      <c r="H84" s="78">
        <v>0</v>
      </c>
      <c r="I84" s="23">
        <v>0</v>
      </c>
      <c r="Q84" s="54"/>
    </row>
    <row r="85" spans="1:17" ht="15.75">
      <c r="B85" s="9" t="s">
        <v>85</v>
      </c>
      <c r="C85" s="66" t="s">
        <v>110</v>
      </c>
      <c r="D85" s="76"/>
      <c r="E85" s="112">
        <v>0.38</v>
      </c>
      <c r="F85" s="80">
        <f>F66*E85</f>
        <v>0</v>
      </c>
      <c r="G85" s="79"/>
      <c r="H85" s="80">
        <f>H66*E85</f>
        <v>0</v>
      </c>
      <c r="I85" s="32"/>
      <c r="L85" s="93"/>
      <c r="Q85" s="54"/>
    </row>
    <row r="86" spans="1:17" ht="15.75">
      <c r="B86" s="9" t="s">
        <v>89</v>
      </c>
      <c r="C86" s="7" t="s">
        <v>29</v>
      </c>
      <c r="D86" s="7"/>
      <c r="E86" s="11"/>
      <c r="F86" s="101">
        <f>SUM(F74:F85)</f>
        <v>0</v>
      </c>
      <c r="G86" s="78">
        <f>SUM(G74:G85)</f>
        <v>0</v>
      </c>
      <c r="H86" s="78">
        <f>SUM(H74:H85)</f>
        <v>0</v>
      </c>
      <c r="I86" s="23">
        <f>SUM(I74:I85)</f>
        <v>0</v>
      </c>
      <c r="Q86" s="54"/>
    </row>
    <row r="87" spans="1:17" ht="15.75">
      <c r="B87" s="9" t="s">
        <v>90</v>
      </c>
      <c r="C87" s="7" t="s">
        <v>41</v>
      </c>
      <c r="D87" s="7"/>
      <c r="E87" s="11"/>
      <c r="F87" s="103"/>
      <c r="G87" s="79"/>
      <c r="H87" s="79"/>
      <c r="I87" s="31"/>
      <c r="Q87" s="54"/>
    </row>
    <row r="88" spans="1:17" ht="16.5">
      <c r="B88" s="34" t="s">
        <v>42</v>
      </c>
      <c r="C88" s="81">
        <f>C42</f>
        <v>0.48</v>
      </c>
      <c r="D88" s="82" t="s">
        <v>43</v>
      </c>
      <c r="E88" s="83">
        <f>IF($N$79&gt;25000,"25000",$N$79)+IF($N$80&gt;25000,"25000",$N$80)+IF($N$81&gt;25000,"25000",$N$81)+IF($N$82&gt;25000,"25000",$N$82)+$F$86-$F$79-$F$83-$F$85-$F$84</f>
        <v>0</v>
      </c>
      <c r="F88" s="104">
        <f>ROUND(E88*C88,0)</f>
        <v>0</v>
      </c>
      <c r="G88" s="80">
        <f>ROUND((G86-G83-G79-G85-G84)*L42,0)</f>
        <v>0</v>
      </c>
      <c r="H88" s="80">
        <f>ROUND((H86-H83-H79-H85-H84)*L42,0)</f>
        <v>0</v>
      </c>
      <c r="I88" s="31"/>
      <c r="J88" s="64"/>
      <c r="Q88" s="54"/>
    </row>
    <row r="89" spans="1:17" ht="16.5">
      <c r="A89" s="65"/>
      <c r="B89" s="34"/>
      <c r="C89" s="81"/>
      <c r="D89" s="82" t="s">
        <v>100</v>
      </c>
      <c r="E89" s="83"/>
      <c r="F89" s="103"/>
      <c r="G89" s="80">
        <v>0</v>
      </c>
      <c r="H89" s="79"/>
      <c r="I89" s="32"/>
      <c r="J89" s="70"/>
      <c r="K89" s="70"/>
      <c r="Q89" s="54"/>
    </row>
    <row r="90" spans="1:17" ht="17.25" thickBot="1">
      <c r="A90" s="65"/>
      <c r="B90" s="108" t="s">
        <v>115</v>
      </c>
      <c r="C90" s="109" t="s">
        <v>32</v>
      </c>
      <c r="D90" s="110"/>
      <c r="E90" s="110"/>
      <c r="F90" s="105">
        <f>SUM(F86:F89)</f>
        <v>0</v>
      </c>
      <c r="G90" s="86">
        <f>SUM(G86:G89)</f>
        <v>0</v>
      </c>
      <c r="H90" s="86">
        <f>SUM(H86:H89)</f>
        <v>0</v>
      </c>
      <c r="I90" s="35">
        <f>SUM(I86:I89)</f>
        <v>0</v>
      </c>
      <c r="J90" s="70"/>
      <c r="K90" s="70"/>
      <c r="Q90" s="54"/>
    </row>
    <row r="91" spans="1:17" ht="16.5">
      <c r="A91" s="65"/>
      <c r="B91" s="65" t="s">
        <v>116</v>
      </c>
      <c r="D91" s="6"/>
      <c r="E91" s="6"/>
      <c r="F91" s="118"/>
      <c r="G91" s="118"/>
      <c r="H91" s="118"/>
      <c r="I91" s="118"/>
      <c r="J91" s="70"/>
      <c r="K91" s="70"/>
      <c r="Q91" s="54"/>
    </row>
    <row r="92" spans="1:17" ht="16.5">
      <c r="A92" s="65"/>
      <c r="B92" s="65"/>
      <c r="C92" s="65" t="s">
        <v>117</v>
      </c>
      <c r="D92" s="6"/>
      <c r="E92" s="6"/>
      <c r="F92" s="118"/>
      <c r="G92" s="118"/>
      <c r="H92" s="118"/>
      <c r="I92" s="118"/>
      <c r="J92" s="70"/>
      <c r="K92" s="70"/>
      <c r="Q92" s="54"/>
    </row>
    <row r="93" spans="1:17" ht="16.5" customHeight="1">
      <c r="A93" s="124" t="s">
        <v>16</v>
      </c>
      <c r="B93" s="124"/>
      <c r="C93" s="124"/>
      <c r="D93" s="124"/>
      <c r="E93" s="124"/>
      <c r="F93" s="124"/>
      <c r="G93" s="124"/>
      <c r="H93" s="124"/>
      <c r="I93" s="124"/>
      <c r="J93" s="124"/>
      <c r="K93" s="70"/>
      <c r="Q93" s="54"/>
    </row>
    <row r="94" spans="1:17" ht="16.5" customHeight="1">
      <c r="A94" s="125" t="s">
        <v>20</v>
      </c>
      <c r="B94" s="125"/>
      <c r="C94" s="125"/>
      <c r="D94" s="125"/>
      <c r="E94" s="125"/>
      <c r="F94" s="125"/>
      <c r="G94" s="125"/>
      <c r="H94" s="125"/>
      <c r="I94" s="125"/>
      <c r="J94" s="125"/>
      <c r="K94" s="117"/>
      <c r="Q94" s="54"/>
    </row>
    <row r="95" spans="1:17" ht="15.75">
      <c r="A95" s="125" t="s">
        <v>45</v>
      </c>
      <c r="B95" s="125"/>
      <c r="C95" s="125"/>
      <c r="D95" s="125"/>
      <c r="E95" s="125"/>
      <c r="F95" s="125"/>
      <c r="G95" s="125"/>
      <c r="H95" s="125"/>
      <c r="I95" s="125"/>
      <c r="J95" s="125"/>
      <c r="K95" s="117"/>
      <c r="Q95" s="54"/>
    </row>
    <row r="96" spans="1:17" ht="36.75" customHeight="1">
      <c r="C96" s="4" t="s">
        <v>22</v>
      </c>
      <c r="D96" s="89"/>
      <c r="E96" s="126" t="str">
        <f>E5</f>
        <v>(Insert project title here.  Sheet will auto-fill on subsequent years/composite)</v>
      </c>
      <c r="F96" s="126"/>
      <c r="G96" s="126"/>
      <c r="H96" s="126"/>
      <c r="I96" s="126"/>
      <c r="Q96" s="54"/>
    </row>
    <row r="97" spans="2:17" ht="15.75">
      <c r="B97" s="4"/>
      <c r="C97" s="48" t="s">
        <v>21</v>
      </c>
      <c r="E97" s="66" t="str">
        <f>E6</f>
        <v>(Insert investigator(s) here.  Sheet will auto-fill on subsequent years/composite)</v>
      </c>
      <c r="F97" s="66"/>
      <c r="G97" s="66"/>
      <c r="H97" s="66"/>
      <c r="I97" s="66"/>
      <c r="Q97" s="54"/>
    </row>
    <row r="98" spans="2:17">
      <c r="Q98" s="54"/>
    </row>
    <row r="99" spans="2:17" ht="13.5" thickBot="1">
      <c r="L99" s="49" t="s">
        <v>77</v>
      </c>
      <c r="Q99" s="54"/>
    </row>
    <row r="100" spans="2:17" ht="32.25" thickBot="1">
      <c r="B100" s="6"/>
      <c r="C100" s="6"/>
      <c r="D100" s="6"/>
      <c r="E100" s="6"/>
      <c r="F100" s="68" t="s">
        <v>23</v>
      </c>
      <c r="G100" s="68" t="s">
        <v>98</v>
      </c>
      <c r="H100" s="91" t="s">
        <v>103</v>
      </c>
      <c r="I100" s="91" t="s">
        <v>104</v>
      </c>
      <c r="L100" s="57">
        <f>L56+(12*31)</f>
        <v>744</v>
      </c>
      <c r="Q100" s="54"/>
    </row>
    <row r="101" spans="2:17" ht="15.75">
      <c r="B101" s="62" t="s">
        <v>0</v>
      </c>
      <c r="C101" s="69" t="s">
        <v>83</v>
      </c>
      <c r="D101" s="63"/>
      <c r="E101" s="63"/>
      <c r="F101" s="84"/>
      <c r="G101" s="84"/>
      <c r="H101" s="84"/>
      <c r="I101" s="60"/>
      <c r="L101" s="49"/>
      <c r="Q101" s="54"/>
    </row>
    <row r="102" spans="2:17" ht="15.75">
      <c r="B102" s="9"/>
      <c r="C102" s="10" t="s">
        <v>1</v>
      </c>
      <c r="D102" s="7" t="str">
        <f>IF(D11=""," ",D11)</f>
        <v xml:space="preserve"> </v>
      </c>
      <c r="E102" s="11"/>
      <c r="F102" s="78">
        <f t="shared" ref="F102:H107" si="4">ROUND(SUM(F57+(F57*$L$10)),0)</f>
        <v>0</v>
      </c>
      <c r="G102" s="78">
        <f t="shared" si="4"/>
        <v>0</v>
      </c>
      <c r="H102" s="78">
        <f t="shared" si="4"/>
        <v>0</v>
      </c>
      <c r="I102" s="31"/>
      <c r="L102" s="114"/>
      <c r="Q102" s="54"/>
    </row>
    <row r="103" spans="2:17" ht="15.75">
      <c r="B103" s="9"/>
      <c r="C103" s="10" t="s">
        <v>2</v>
      </c>
      <c r="D103" s="7" t="str">
        <f>IF(D12=""," ",D12)</f>
        <v xml:space="preserve"> </v>
      </c>
      <c r="E103" s="11"/>
      <c r="F103" s="78">
        <f t="shared" si="4"/>
        <v>0</v>
      </c>
      <c r="G103" s="78">
        <f t="shared" si="4"/>
        <v>0</v>
      </c>
      <c r="H103" s="78">
        <f t="shared" si="4"/>
        <v>0</v>
      </c>
      <c r="I103" s="31"/>
      <c r="Q103" s="54"/>
    </row>
    <row r="104" spans="2:17" ht="15.75">
      <c r="B104" s="9"/>
      <c r="C104" s="10" t="s">
        <v>3</v>
      </c>
      <c r="D104" s="7" t="str">
        <f>IF(D13=""," ",D13)</f>
        <v xml:space="preserve"> </v>
      </c>
      <c r="E104" s="11"/>
      <c r="F104" s="78">
        <f t="shared" si="4"/>
        <v>0</v>
      </c>
      <c r="G104" s="78">
        <f t="shared" si="4"/>
        <v>0</v>
      </c>
      <c r="H104" s="78">
        <f t="shared" si="4"/>
        <v>0</v>
      </c>
      <c r="I104" s="31"/>
      <c r="Q104" s="54"/>
    </row>
    <row r="105" spans="2:17" ht="15.75">
      <c r="B105" s="9"/>
      <c r="C105" s="10" t="s">
        <v>4</v>
      </c>
      <c r="D105" s="7" t="str">
        <f>IF(D14=""," ",D14)</f>
        <v xml:space="preserve"> </v>
      </c>
      <c r="E105" s="11"/>
      <c r="F105" s="78">
        <f t="shared" si="4"/>
        <v>0</v>
      </c>
      <c r="G105" s="78">
        <f t="shared" si="4"/>
        <v>0</v>
      </c>
      <c r="H105" s="78">
        <f t="shared" si="4"/>
        <v>0</v>
      </c>
      <c r="I105" s="31"/>
      <c r="Q105" s="54"/>
    </row>
    <row r="106" spans="2:17" ht="15.75">
      <c r="B106" s="9"/>
      <c r="C106" s="12" t="s">
        <v>24</v>
      </c>
      <c r="D106" s="7" t="str">
        <f>IF(D15=""," ",D15)</f>
        <v xml:space="preserve"> </v>
      </c>
      <c r="E106" s="11"/>
      <c r="F106" s="78">
        <f t="shared" si="4"/>
        <v>0</v>
      </c>
      <c r="G106" s="78">
        <f t="shared" si="4"/>
        <v>0</v>
      </c>
      <c r="H106" s="78">
        <f t="shared" si="4"/>
        <v>0</v>
      </c>
      <c r="I106" s="31"/>
      <c r="Q106" s="54"/>
    </row>
    <row r="107" spans="2:17" ht="15.75">
      <c r="B107" s="9"/>
      <c r="C107" s="12" t="s">
        <v>25</v>
      </c>
      <c r="D107" s="7" t="s">
        <v>48</v>
      </c>
      <c r="E107" s="11"/>
      <c r="F107" s="78">
        <f t="shared" si="4"/>
        <v>0</v>
      </c>
      <c r="G107" s="78">
        <f t="shared" si="4"/>
        <v>0</v>
      </c>
      <c r="H107" s="78">
        <f t="shared" si="4"/>
        <v>0</v>
      </c>
      <c r="I107" s="31"/>
      <c r="Q107" s="54"/>
    </row>
    <row r="108" spans="2:17" ht="15.75">
      <c r="B108" s="9" t="s">
        <v>33</v>
      </c>
      <c r="C108" s="66" t="s">
        <v>84</v>
      </c>
      <c r="D108" s="7"/>
      <c r="E108" s="11"/>
      <c r="F108" s="77"/>
      <c r="G108" s="77"/>
      <c r="H108" s="77"/>
      <c r="I108" s="31"/>
      <c r="Q108" s="54"/>
    </row>
    <row r="109" spans="2:17" ht="15.75">
      <c r="B109" s="9"/>
      <c r="C109" s="75" t="s">
        <v>1</v>
      </c>
      <c r="D109" s="7" t="s">
        <v>30</v>
      </c>
      <c r="E109" s="11"/>
      <c r="F109" s="78">
        <f t="shared" ref="F109:H110" si="5">ROUND(SUM(F64+(F64*$L$10)),0)</f>
        <v>0</v>
      </c>
      <c r="G109" s="78">
        <f t="shared" si="5"/>
        <v>0</v>
      </c>
      <c r="H109" s="78">
        <f t="shared" si="5"/>
        <v>0</v>
      </c>
      <c r="I109" s="31"/>
      <c r="Q109" s="54"/>
    </row>
    <row r="110" spans="2:17" ht="15.75">
      <c r="B110" s="9"/>
      <c r="C110" s="12" t="s">
        <v>2</v>
      </c>
      <c r="D110" s="7" t="s">
        <v>31</v>
      </c>
      <c r="E110" s="11"/>
      <c r="F110" s="78">
        <f t="shared" si="5"/>
        <v>0</v>
      </c>
      <c r="G110" s="78">
        <f t="shared" si="5"/>
        <v>0</v>
      </c>
      <c r="H110" s="78">
        <f t="shared" si="5"/>
        <v>0</v>
      </c>
      <c r="I110" s="23">
        <v>0</v>
      </c>
      <c r="Q110" s="54"/>
    </row>
    <row r="111" spans="2:17" ht="15.75">
      <c r="B111" s="9"/>
      <c r="C111" s="12" t="s">
        <v>3</v>
      </c>
      <c r="D111" s="7" t="s">
        <v>26</v>
      </c>
      <c r="E111" s="5"/>
      <c r="F111" s="78">
        <f>ROUND(SUM(F66+(F66*$L$10)),0)</f>
        <v>0</v>
      </c>
      <c r="G111" s="77"/>
      <c r="H111" s="78">
        <f>ROUND(SUM(H66+(H66*$L$10)),0)</f>
        <v>0</v>
      </c>
      <c r="I111" s="31"/>
      <c r="Q111" s="54"/>
    </row>
    <row r="112" spans="2:17" ht="15.75">
      <c r="B112" s="9"/>
      <c r="C112" s="12" t="s">
        <v>4</v>
      </c>
      <c r="D112" s="7" t="s">
        <v>27</v>
      </c>
      <c r="E112" s="7"/>
      <c r="F112" s="78">
        <f>ROUND(SUM(F67+(F67*$L$10)),0)</f>
        <v>0</v>
      </c>
      <c r="G112" s="78">
        <f>ROUND(SUM(G67+(G67*$L$10)),0)</f>
        <v>0</v>
      </c>
      <c r="H112" s="78">
        <f>ROUND(SUM(H67+(H67*$L$10)),0)</f>
        <v>0</v>
      </c>
      <c r="I112" s="31"/>
      <c r="Q112" s="54"/>
    </row>
    <row r="113" spans="2:17" ht="15.75">
      <c r="B113" s="8"/>
      <c r="C113" s="67" t="s">
        <v>24</v>
      </c>
      <c r="D113" s="5" t="s">
        <v>91</v>
      </c>
      <c r="E113" s="5"/>
      <c r="F113" s="78">
        <v>0</v>
      </c>
      <c r="G113" s="78">
        <v>0</v>
      </c>
      <c r="H113" s="78">
        <v>0</v>
      </c>
      <c r="I113" s="31"/>
      <c r="Q113" s="54"/>
    </row>
    <row r="114" spans="2:17" ht="15.75">
      <c r="B114" s="24" t="s">
        <v>5</v>
      </c>
      <c r="C114" s="25" t="s">
        <v>37</v>
      </c>
      <c r="D114" s="25"/>
      <c r="E114" s="5"/>
      <c r="F114" s="78">
        <f>SUM(F102:F113)</f>
        <v>0</v>
      </c>
      <c r="G114" s="78">
        <f>SUM(G102:G113)</f>
        <v>0</v>
      </c>
      <c r="H114" s="78">
        <f>SUM(H102:H113)</f>
        <v>0</v>
      </c>
      <c r="I114" s="23">
        <f>SUM(I102:I113)</f>
        <v>0</v>
      </c>
      <c r="Q114" s="54"/>
    </row>
    <row r="115" spans="2:17" ht="15.75">
      <c r="B115" s="9" t="s">
        <v>6</v>
      </c>
      <c r="C115" s="7" t="s">
        <v>87</v>
      </c>
      <c r="D115" s="7"/>
      <c r="E115" s="61"/>
      <c r="F115" s="77"/>
      <c r="G115" s="77"/>
      <c r="H115" s="77"/>
      <c r="I115" s="31"/>
      <c r="Q115" s="54"/>
    </row>
    <row r="116" spans="2:17" ht="15.75">
      <c r="B116" s="9"/>
      <c r="C116" s="7" t="s">
        <v>93</v>
      </c>
      <c r="D116" s="7"/>
      <c r="E116" s="74">
        <v>0.44</v>
      </c>
      <c r="F116" s="78">
        <f>ROUND(($E$116)*SUM(F102:F110),0)</f>
        <v>0</v>
      </c>
      <c r="G116" s="78">
        <f>ROUND(($E$116)*SUM(G102:G110),0)</f>
        <v>0</v>
      </c>
      <c r="H116" s="78">
        <f>ROUND(($E$116)*SUM(H102:H110),0)</f>
        <v>0</v>
      </c>
      <c r="I116" s="23">
        <v>0</v>
      </c>
      <c r="Q116" s="54"/>
    </row>
    <row r="117" spans="2:17" ht="15.75">
      <c r="B117" s="9"/>
      <c r="C117" s="7" t="s">
        <v>94</v>
      </c>
      <c r="D117" s="7"/>
      <c r="E117" s="71">
        <v>7.6499999999999999E-2</v>
      </c>
      <c r="F117" s="78">
        <f>ROUND($E$117*F113,0)</f>
        <v>0</v>
      </c>
      <c r="G117" s="78">
        <f>ROUND($E$117*G113,0)</f>
        <v>0</v>
      </c>
      <c r="H117" s="78">
        <f>ROUND($E$117*H113,0)</f>
        <v>0</v>
      </c>
      <c r="I117" s="31"/>
      <c r="Q117" s="54"/>
    </row>
    <row r="118" spans="2:17" ht="15.75">
      <c r="B118" s="9" t="s">
        <v>7</v>
      </c>
      <c r="C118" s="7" t="s">
        <v>88</v>
      </c>
      <c r="D118" s="7"/>
      <c r="E118" s="71"/>
      <c r="F118" s="78">
        <f>SUM(F116:F117)</f>
        <v>0</v>
      </c>
      <c r="G118" s="78">
        <f>SUM(G116:G117)</f>
        <v>0</v>
      </c>
      <c r="H118" s="78">
        <f>SUM(H116:H117)</f>
        <v>0</v>
      </c>
      <c r="I118" s="23">
        <f>SUM(I116:I117)</f>
        <v>0</v>
      </c>
      <c r="Q118" s="54"/>
    </row>
    <row r="119" spans="2:17" ht="15.75">
      <c r="B119" s="9" t="s">
        <v>8</v>
      </c>
      <c r="C119" s="5" t="s">
        <v>38</v>
      </c>
      <c r="D119" s="7"/>
      <c r="E119" s="11"/>
      <c r="F119" s="78">
        <f>SUM(F114+F118)</f>
        <v>0</v>
      </c>
      <c r="G119" s="78">
        <f>SUM(G114+G118)</f>
        <v>0</v>
      </c>
      <c r="H119" s="78">
        <f>SUM(H114+H118)</f>
        <v>0</v>
      </c>
      <c r="I119" s="23">
        <f>SUM(I114+I118)</f>
        <v>0</v>
      </c>
      <c r="Q119" s="54"/>
    </row>
    <row r="120" spans="2:17" ht="15.75">
      <c r="B120" s="8" t="s">
        <v>9</v>
      </c>
      <c r="C120" s="5" t="s">
        <v>28</v>
      </c>
      <c r="D120" s="7"/>
      <c r="E120" s="14"/>
      <c r="F120" s="78">
        <f t="shared" ref="F120:H122" si="6">ROUND(SUM(F75+(F75*$L$13)),0)</f>
        <v>0</v>
      </c>
      <c r="G120" s="78">
        <f t="shared" si="6"/>
        <v>0</v>
      </c>
      <c r="H120" s="78">
        <f t="shared" si="6"/>
        <v>0</v>
      </c>
      <c r="I120" s="23">
        <v>0</v>
      </c>
      <c r="Q120" s="54"/>
    </row>
    <row r="121" spans="2:17" ht="15.75">
      <c r="B121" s="15" t="s">
        <v>10</v>
      </c>
      <c r="C121" s="16" t="s">
        <v>19</v>
      </c>
      <c r="D121" s="6"/>
      <c r="E121" s="11"/>
      <c r="F121" s="78">
        <f t="shared" si="6"/>
        <v>0</v>
      </c>
      <c r="G121" s="78">
        <f t="shared" si="6"/>
        <v>0</v>
      </c>
      <c r="H121" s="78">
        <f t="shared" si="6"/>
        <v>0</v>
      </c>
      <c r="I121" s="23">
        <v>0</v>
      </c>
      <c r="N121" s="43" t="s">
        <v>61</v>
      </c>
      <c r="Q121" s="54"/>
    </row>
    <row r="122" spans="2:17" ht="15.75">
      <c r="B122" s="9" t="s">
        <v>11</v>
      </c>
      <c r="C122" s="17" t="s">
        <v>34</v>
      </c>
      <c r="D122" s="7"/>
      <c r="E122" s="11"/>
      <c r="F122" s="78">
        <f t="shared" si="6"/>
        <v>0</v>
      </c>
      <c r="G122" s="78">
        <f t="shared" si="6"/>
        <v>0</v>
      </c>
      <c r="H122" s="78">
        <f t="shared" si="6"/>
        <v>0</v>
      </c>
      <c r="I122" s="23">
        <v>0</v>
      </c>
      <c r="L122" s="44" t="s">
        <v>55</v>
      </c>
      <c r="N122" s="43" t="s">
        <v>62</v>
      </c>
      <c r="Q122" s="54"/>
    </row>
    <row r="123" spans="2:17" ht="15.75">
      <c r="B123" s="9" t="s">
        <v>12</v>
      </c>
      <c r="C123" s="17" t="s">
        <v>35</v>
      </c>
      <c r="D123" s="7"/>
      <c r="E123" s="11"/>
      <c r="F123" s="79"/>
      <c r="G123" s="79"/>
      <c r="H123" s="79"/>
      <c r="I123" s="32"/>
      <c r="L123" s="44" t="s">
        <v>56</v>
      </c>
      <c r="M123" s="42" t="s">
        <v>58</v>
      </c>
      <c r="N123" s="43" t="s">
        <v>63</v>
      </c>
      <c r="Q123" s="54"/>
    </row>
    <row r="124" spans="2:17" ht="15.75">
      <c r="B124" s="26"/>
      <c r="C124" s="17" t="s">
        <v>39</v>
      </c>
      <c r="D124" s="7"/>
      <c r="E124" s="11"/>
      <c r="F124" s="78">
        <f>SUM(M124:M127)</f>
        <v>0</v>
      </c>
      <c r="G124" s="78">
        <v>0</v>
      </c>
      <c r="H124" s="78">
        <v>0</v>
      </c>
      <c r="I124" s="32"/>
      <c r="L124" s="36" t="s">
        <v>50</v>
      </c>
      <c r="M124" s="39"/>
      <c r="N124" s="45">
        <f>IF(M124+N35+N79&gt;=25000,25000-(N35+N79),M124)</f>
        <v>0</v>
      </c>
      <c r="Q124" s="54"/>
    </row>
    <row r="125" spans="2:17" ht="15.75">
      <c r="B125" s="9"/>
      <c r="C125" s="17" t="s">
        <v>40</v>
      </c>
      <c r="D125" s="7"/>
      <c r="E125" s="11"/>
      <c r="F125" s="78">
        <f t="shared" ref="F125:H127" si="7">ROUND(SUM(F80+(F80*$L$13)),0)</f>
        <v>0</v>
      </c>
      <c r="G125" s="78">
        <f t="shared" si="7"/>
        <v>0</v>
      </c>
      <c r="H125" s="78">
        <f t="shared" si="7"/>
        <v>0</v>
      </c>
      <c r="I125" s="23">
        <v>0</v>
      </c>
      <c r="L125" s="37" t="s">
        <v>51</v>
      </c>
      <c r="M125" s="40"/>
      <c r="N125" s="45">
        <f>IF(M125+N36+N80&gt;=25000,25000-(N36+N80),M125)</f>
        <v>0</v>
      </c>
      <c r="Q125" s="54"/>
    </row>
    <row r="126" spans="2:17" ht="15.75">
      <c r="B126" s="9"/>
      <c r="C126" s="17" t="s">
        <v>86</v>
      </c>
      <c r="D126" s="7"/>
      <c r="E126" s="11"/>
      <c r="F126" s="78">
        <f t="shared" si="7"/>
        <v>0</v>
      </c>
      <c r="G126" s="78">
        <f t="shared" si="7"/>
        <v>0</v>
      </c>
      <c r="H126" s="78">
        <f t="shared" si="7"/>
        <v>0</v>
      </c>
      <c r="I126" s="23">
        <v>0</v>
      </c>
      <c r="L126" s="37" t="s">
        <v>52</v>
      </c>
      <c r="M126" s="40"/>
      <c r="N126" s="45">
        <f>IF(M126+N37+N81&gt;=25000,25000-(N37+N81),M126)</f>
        <v>0</v>
      </c>
      <c r="Q126" s="54"/>
    </row>
    <row r="127" spans="2:17" ht="15.75">
      <c r="B127" s="9" t="s">
        <v>13</v>
      </c>
      <c r="C127" s="17" t="s">
        <v>36</v>
      </c>
      <c r="D127" s="7"/>
      <c r="E127" s="11"/>
      <c r="F127" s="78">
        <f t="shared" si="7"/>
        <v>0</v>
      </c>
      <c r="G127" s="78">
        <f t="shared" si="7"/>
        <v>0</v>
      </c>
      <c r="H127" s="78">
        <f t="shared" si="7"/>
        <v>0</v>
      </c>
      <c r="I127" s="23">
        <v>0</v>
      </c>
      <c r="L127" s="38" t="s">
        <v>53</v>
      </c>
      <c r="M127" s="41"/>
      <c r="N127" s="45">
        <f>IF(M127+N38+N82&gt;=25000,25000-(N38+N82),M127)</f>
        <v>0</v>
      </c>
      <c r="Q127" s="54"/>
    </row>
    <row r="128" spans="2:17" ht="15.75">
      <c r="B128" s="9" t="s">
        <v>14</v>
      </c>
      <c r="C128" s="7" t="s">
        <v>18</v>
      </c>
      <c r="D128" s="7"/>
      <c r="E128" s="11"/>
      <c r="F128" s="78">
        <v>0</v>
      </c>
      <c r="G128" s="78">
        <v>0</v>
      </c>
      <c r="H128" s="78">
        <v>0</v>
      </c>
      <c r="I128" s="23">
        <v>0</v>
      </c>
      <c r="Q128" s="54"/>
    </row>
    <row r="129" spans="1:17" ht="15.75">
      <c r="B129" s="9" t="s">
        <v>15</v>
      </c>
      <c r="C129" s="7" t="s">
        <v>114</v>
      </c>
      <c r="D129" s="7"/>
      <c r="E129" s="11"/>
      <c r="F129" s="78">
        <v>0</v>
      </c>
      <c r="G129" s="78">
        <v>0</v>
      </c>
      <c r="H129" s="78">
        <v>0</v>
      </c>
      <c r="I129" s="23">
        <v>0</v>
      </c>
      <c r="Q129" s="54"/>
    </row>
    <row r="130" spans="1:17" ht="15.75">
      <c r="B130" s="9" t="s">
        <v>85</v>
      </c>
      <c r="C130" s="66" t="s">
        <v>110</v>
      </c>
      <c r="D130" s="76"/>
      <c r="E130" s="112">
        <v>0.38</v>
      </c>
      <c r="F130" s="80">
        <f>F111*E130</f>
        <v>0</v>
      </c>
      <c r="G130" s="79"/>
      <c r="H130" s="80">
        <f>H111*E130</f>
        <v>0</v>
      </c>
      <c r="I130" s="32"/>
      <c r="Q130" s="54"/>
    </row>
    <row r="131" spans="1:17" ht="15.75">
      <c r="B131" s="13" t="s">
        <v>89</v>
      </c>
      <c r="C131" s="6" t="s">
        <v>29</v>
      </c>
      <c r="D131" s="6"/>
      <c r="E131" s="18"/>
      <c r="F131" s="78">
        <f>SUM(F119:F130)</f>
        <v>0</v>
      </c>
      <c r="G131" s="78">
        <f>SUM(G119:G130)</f>
        <v>0</v>
      </c>
      <c r="H131" s="78">
        <f>SUM(H119:H130)</f>
        <v>0</v>
      </c>
      <c r="I131" s="23">
        <f>SUM(I119:I130)</f>
        <v>0</v>
      </c>
      <c r="Q131" s="54"/>
    </row>
    <row r="132" spans="1:17" ht="15.75">
      <c r="B132" s="9" t="s">
        <v>90</v>
      </c>
      <c r="C132" s="7" t="s">
        <v>41</v>
      </c>
      <c r="D132" s="7"/>
      <c r="E132" s="6"/>
      <c r="F132" s="79"/>
      <c r="G132" s="79"/>
      <c r="H132" s="79"/>
      <c r="I132" s="32"/>
      <c r="Q132" s="54"/>
    </row>
    <row r="133" spans="1:17" ht="16.5">
      <c r="A133" s="65"/>
      <c r="B133" s="34" t="s">
        <v>42</v>
      </c>
      <c r="C133" s="27">
        <f>C42</f>
        <v>0.48</v>
      </c>
      <c r="D133" s="73" t="s">
        <v>43</v>
      </c>
      <c r="E133" s="28">
        <f>IF($N$124&gt;25000,"25000",$N$124)+IF($N$125&gt;25000,"25000",$N$125)+IF($N$126&gt;25000,"25000",$N$126)+IF($N$127&gt;25000,"25000",$N$127)+$F$131-$F$124-$F$128-$F$130-$F$129</f>
        <v>0</v>
      </c>
      <c r="F133" s="80">
        <f>ROUND(E133*C133,0)</f>
        <v>0</v>
      </c>
      <c r="G133" s="80">
        <f>ROUND((G131-G128-G124-G130-G129)*L42,0)</f>
        <v>0</v>
      </c>
      <c r="H133" s="80">
        <f>ROUND((H131-H128-H124-H130-H129)*L42,0)</f>
        <v>0</v>
      </c>
      <c r="I133" s="32"/>
      <c r="J133" s="64"/>
      <c r="Q133" s="54"/>
    </row>
    <row r="134" spans="1:17" ht="16.5">
      <c r="A134" s="65"/>
      <c r="B134" s="34"/>
      <c r="C134" s="81"/>
      <c r="D134" s="82" t="s">
        <v>100</v>
      </c>
      <c r="E134" s="83"/>
      <c r="F134" s="79"/>
      <c r="G134" s="80">
        <v>0</v>
      </c>
      <c r="H134" s="79"/>
      <c r="I134" s="32"/>
      <c r="J134" s="64"/>
      <c r="Q134" s="54"/>
    </row>
    <row r="135" spans="1:17" ht="17.25" thickBot="1">
      <c r="A135" s="65"/>
      <c r="B135" s="33" t="s">
        <v>115</v>
      </c>
      <c r="C135" s="19" t="s">
        <v>32</v>
      </c>
      <c r="D135" s="20"/>
      <c r="E135" s="21"/>
      <c r="F135" s="86">
        <f>SUM(F131:F134)</f>
        <v>0</v>
      </c>
      <c r="G135" s="86">
        <f>SUM(G131:G134)</f>
        <v>0</v>
      </c>
      <c r="H135" s="86">
        <f>SUM(H131:H134)</f>
        <v>0</v>
      </c>
      <c r="I135" s="35">
        <f>SUM(I131:I134)</f>
        <v>0</v>
      </c>
      <c r="J135" s="70"/>
      <c r="K135" s="70"/>
      <c r="Q135" s="54"/>
    </row>
    <row r="136" spans="1:17" ht="16.5">
      <c r="A136" s="65"/>
      <c r="B136" s="65" t="s">
        <v>116</v>
      </c>
      <c r="D136" s="6"/>
      <c r="E136" s="6"/>
      <c r="F136" s="118"/>
      <c r="G136" s="118"/>
      <c r="H136" s="118"/>
      <c r="I136" s="118"/>
      <c r="J136" s="70"/>
      <c r="K136" s="70"/>
      <c r="Q136" s="54"/>
    </row>
    <row r="137" spans="1:17" ht="16.5">
      <c r="A137" s="65"/>
      <c r="B137" s="65"/>
      <c r="C137" s="65" t="s">
        <v>117</v>
      </c>
      <c r="D137" s="6"/>
      <c r="E137" s="6"/>
      <c r="F137" s="118"/>
      <c r="G137" s="118"/>
      <c r="H137" s="118"/>
      <c r="I137" s="118"/>
      <c r="J137" s="70"/>
      <c r="K137" s="70"/>
      <c r="Q137" s="54"/>
    </row>
    <row r="138" spans="1:17" ht="16.5" customHeight="1">
      <c r="A138" s="124" t="s">
        <v>16</v>
      </c>
      <c r="B138" s="124"/>
      <c r="C138" s="124"/>
      <c r="D138" s="124"/>
      <c r="E138" s="124"/>
      <c r="F138" s="124"/>
      <c r="G138" s="124"/>
      <c r="H138" s="124"/>
      <c r="I138" s="124"/>
      <c r="J138" s="124"/>
      <c r="K138" s="117"/>
      <c r="Q138" s="54"/>
    </row>
    <row r="139" spans="1:17" ht="16.5" customHeight="1">
      <c r="A139" s="125" t="s">
        <v>20</v>
      </c>
      <c r="B139" s="125"/>
      <c r="C139" s="125"/>
      <c r="D139" s="125"/>
      <c r="E139" s="125"/>
      <c r="F139" s="125"/>
      <c r="G139" s="125"/>
      <c r="H139" s="125"/>
      <c r="I139" s="125"/>
      <c r="J139" s="125"/>
      <c r="K139" s="117"/>
      <c r="Q139" s="54"/>
    </row>
    <row r="140" spans="1:17" ht="19.5" customHeight="1">
      <c r="A140" s="130" t="s">
        <v>46</v>
      </c>
      <c r="B140" s="130"/>
      <c r="C140" s="130"/>
      <c r="D140" s="130"/>
      <c r="E140" s="130"/>
      <c r="F140" s="130"/>
      <c r="G140" s="130"/>
      <c r="H140" s="130"/>
      <c r="I140" s="130"/>
      <c r="J140" s="130"/>
      <c r="K140" s="89"/>
      <c r="Q140" s="54"/>
    </row>
    <row r="141" spans="1:17" ht="36.75" customHeight="1">
      <c r="C141" s="4" t="s">
        <v>22</v>
      </c>
      <c r="D141" s="89"/>
      <c r="E141" s="126" t="str">
        <f>E5</f>
        <v>(Insert project title here.  Sheet will auto-fill on subsequent years/composite)</v>
      </c>
      <c r="F141" s="126"/>
      <c r="G141" s="126"/>
      <c r="H141" s="126"/>
      <c r="I141" s="126"/>
      <c r="Q141" s="54"/>
    </row>
    <row r="142" spans="1:17" ht="15.75">
      <c r="B142" s="4"/>
      <c r="C142" s="48" t="s">
        <v>21</v>
      </c>
      <c r="E142" s="66" t="str">
        <f>E6</f>
        <v>(Insert investigator(s) here.  Sheet will auto-fill on subsequent years/composite)</v>
      </c>
      <c r="F142" s="66"/>
      <c r="G142" s="66"/>
      <c r="H142" s="66"/>
      <c r="I142" s="66"/>
      <c r="Q142" s="54"/>
    </row>
    <row r="143" spans="1:17">
      <c r="L143" s="49" t="s">
        <v>78</v>
      </c>
      <c r="Q143" s="54"/>
    </row>
    <row r="144" spans="1:17" ht="13.5" thickBot="1">
      <c r="L144" s="57">
        <f>L100+(12*31)</f>
        <v>1116</v>
      </c>
      <c r="Q144" s="54"/>
    </row>
    <row r="145" spans="2:17" ht="32.25" thickBot="1">
      <c r="B145" s="6"/>
      <c r="C145" s="6"/>
      <c r="D145" s="6"/>
      <c r="E145" s="6"/>
      <c r="F145" s="68" t="s">
        <v>23</v>
      </c>
      <c r="G145" s="68" t="s">
        <v>98</v>
      </c>
      <c r="H145" s="91" t="s">
        <v>103</v>
      </c>
      <c r="I145" s="91" t="s">
        <v>104</v>
      </c>
      <c r="L145" s="49"/>
      <c r="Q145" s="54"/>
    </row>
    <row r="146" spans="2:17" ht="15.75">
      <c r="B146" s="62" t="s">
        <v>0</v>
      </c>
      <c r="C146" s="69" t="s">
        <v>83</v>
      </c>
      <c r="D146" s="63"/>
      <c r="E146" s="63"/>
      <c r="F146" s="84"/>
      <c r="G146" s="84"/>
      <c r="H146" s="84"/>
      <c r="I146" s="60"/>
      <c r="L146" s="114"/>
      <c r="Q146" s="54"/>
    </row>
    <row r="147" spans="2:17" ht="15.75">
      <c r="B147" s="9"/>
      <c r="C147" s="10" t="s">
        <v>1</v>
      </c>
      <c r="D147" s="7" t="str">
        <f>IF(D11=""," ",D11)</f>
        <v xml:space="preserve"> </v>
      </c>
      <c r="E147" s="11"/>
      <c r="F147" s="78">
        <f t="shared" ref="F147:H152" si="8">ROUND(SUM(F102+(F102*$L$10)),0)</f>
        <v>0</v>
      </c>
      <c r="G147" s="78">
        <f t="shared" si="8"/>
        <v>0</v>
      </c>
      <c r="H147" s="78">
        <f t="shared" si="8"/>
        <v>0</v>
      </c>
      <c r="I147" s="31"/>
      <c r="Q147" s="54"/>
    </row>
    <row r="148" spans="2:17" ht="15.75">
      <c r="B148" s="9"/>
      <c r="C148" s="10" t="s">
        <v>2</v>
      </c>
      <c r="D148" s="7" t="str">
        <f>IF(D12=""," ",D12)</f>
        <v xml:space="preserve"> </v>
      </c>
      <c r="E148" s="11"/>
      <c r="F148" s="78">
        <f t="shared" si="8"/>
        <v>0</v>
      </c>
      <c r="G148" s="78">
        <f t="shared" si="8"/>
        <v>0</v>
      </c>
      <c r="H148" s="78">
        <f t="shared" si="8"/>
        <v>0</v>
      </c>
      <c r="I148" s="31"/>
      <c r="Q148" s="54"/>
    </row>
    <row r="149" spans="2:17" ht="15.75">
      <c r="B149" s="9"/>
      <c r="C149" s="10" t="s">
        <v>3</v>
      </c>
      <c r="D149" s="7" t="str">
        <f>IF(D13=""," ",D13)</f>
        <v xml:space="preserve"> </v>
      </c>
      <c r="E149" s="11"/>
      <c r="F149" s="78">
        <f t="shared" si="8"/>
        <v>0</v>
      </c>
      <c r="G149" s="78">
        <f t="shared" si="8"/>
        <v>0</v>
      </c>
      <c r="H149" s="78">
        <f t="shared" si="8"/>
        <v>0</v>
      </c>
      <c r="I149" s="31"/>
      <c r="Q149" s="54"/>
    </row>
    <row r="150" spans="2:17" ht="15.75">
      <c r="B150" s="9"/>
      <c r="C150" s="10" t="s">
        <v>4</v>
      </c>
      <c r="D150" s="7" t="str">
        <f>IF(D14=""," ",D14)</f>
        <v xml:space="preserve"> </v>
      </c>
      <c r="E150" s="11"/>
      <c r="F150" s="78">
        <f t="shared" si="8"/>
        <v>0</v>
      </c>
      <c r="G150" s="78">
        <f t="shared" si="8"/>
        <v>0</v>
      </c>
      <c r="H150" s="78">
        <f t="shared" si="8"/>
        <v>0</v>
      </c>
      <c r="I150" s="31"/>
      <c r="Q150" s="54"/>
    </row>
    <row r="151" spans="2:17" ht="15.75">
      <c r="B151" s="9"/>
      <c r="C151" s="12" t="s">
        <v>24</v>
      </c>
      <c r="D151" s="7" t="str">
        <f>IF(D15=""," ",D15)</f>
        <v xml:space="preserve"> </v>
      </c>
      <c r="E151" s="11"/>
      <c r="F151" s="78">
        <f t="shared" si="8"/>
        <v>0</v>
      </c>
      <c r="G151" s="78">
        <f t="shared" si="8"/>
        <v>0</v>
      </c>
      <c r="H151" s="78">
        <f t="shared" si="8"/>
        <v>0</v>
      </c>
      <c r="I151" s="31"/>
      <c r="Q151" s="54"/>
    </row>
    <row r="152" spans="2:17" ht="15.75">
      <c r="B152" s="9"/>
      <c r="C152" s="12" t="s">
        <v>25</v>
      </c>
      <c r="D152" s="7" t="s">
        <v>48</v>
      </c>
      <c r="E152" s="11"/>
      <c r="F152" s="78">
        <f t="shared" si="8"/>
        <v>0</v>
      </c>
      <c r="G152" s="78">
        <f t="shared" si="8"/>
        <v>0</v>
      </c>
      <c r="H152" s="78">
        <f t="shared" si="8"/>
        <v>0</v>
      </c>
      <c r="I152" s="31"/>
      <c r="Q152" s="54"/>
    </row>
    <row r="153" spans="2:17" ht="15.75">
      <c r="B153" s="9" t="s">
        <v>33</v>
      </c>
      <c r="C153" s="66" t="s">
        <v>84</v>
      </c>
      <c r="D153" s="7"/>
      <c r="E153" s="11"/>
      <c r="F153" s="77"/>
      <c r="G153" s="77"/>
      <c r="H153" s="77"/>
      <c r="I153" s="31"/>
      <c r="Q153" s="54"/>
    </row>
    <row r="154" spans="2:17" ht="15.75">
      <c r="B154" s="9"/>
      <c r="C154" s="75" t="s">
        <v>1</v>
      </c>
      <c r="D154" s="7" t="s">
        <v>30</v>
      </c>
      <c r="E154" s="11"/>
      <c r="F154" s="78">
        <f t="shared" ref="F154:H155" si="9">ROUND(SUM(F109+(F109*$L$10)),0)</f>
        <v>0</v>
      </c>
      <c r="G154" s="78">
        <f t="shared" si="9"/>
        <v>0</v>
      </c>
      <c r="H154" s="78">
        <f t="shared" si="9"/>
        <v>0</v>
      </c>
      <c r="I154" s="31"/>
      <c r="Q154" s="54"/>
    </row>
    <row r="155" spans="2:17" ht="15.75">
      <c r="B155" s="9"/>
      <c r="C155" s="12" t="s">
        <v>2</v>
      </c>
      <c r="D155" s="7" t="s">
        <v>31</v>
      </c>
      <c r="E155" s="11"/>
      <c r="F155" s="78">
        <f t="shared" si="9"/>
        <v>0</v>
      </c>
      <c r="G155" s="78">
        <f t="shared" si="9"/>
        <v>0</v>
      </c>
      <c r="H155" s="78">
        <f t="shared" si="9"/>
        <v>0</v>
      </c>
      <c r="I155" s="23">
        <v>0</v>
      </c>
      <c r="Q155" s="54"/>
    </row>
    <row r="156" spans="2:17" ht="15.75">
      <c r="B156" s="9"/>
      <c r="C156" s="12" t="s">
        <v>3</v>
      </c>
      <c r="D156" s="7" t="s">
        <v>26</v>
      </c>
      <c r="E156" s="5"/>
      <c r="F156" s="78">
        <f>ROUND(SUM(F111+(F111*$L$10)),0)</f>
        <v>0</v>
      </c>
      <c r="G156" s="77"/>
      <c r="H156" s="78">
        <f>ROUND(SUM(H111+(H111*$L$10)),0)</f>
        <v>0</v>
      </c>
      <c r="I156" s="31"/>
      <c r="Q156" s="54"/>
    </row>
    <row r="157" spans="2:17" ht="15.75">
      <c r="B157" s="9"/>
      <c r="C157" s="12" t="s">
        <v>4</v>
      </c>
      <c r="D157" s="7" t="s">
        <v>27</v>
      </c>
      <c r="E157" s="7"/>
      <c r="F157" s="78">
        <f>ROUND(SUM(F112+(F112*$L$10)),0)</f>
        <v>0</v>
      </c>
      <c r="G157" s="78">
        <f>ROUND(SUM(G112+(G112*$L$10)),0)</f>
        <v>0</v>
      </c>
      <c r="H157" s="78">
        <f>ROUND(SUM(H112+(H112*$L$10)),0)</f>
        <v>0</v>
      </c>
      <c r="I157" s="31"/>
    </row>
    <row r="158" spans="2:17" ht="15.75">
      <c r="B158" s="8"/>
      <c r="C158" s="67" t="s">
        <v>24</v>
      </c>
      <c r="D158" s="5" t="s">
        <v>91</v>
      </c>
      <c r="E158" s="5"/>
      <c r="F158" s="78">
        <v>0</v>
      </c>
      <c r="G158" s="78">
        <v>0</v>
      </c>
      <c r="H158" s="78">
        <v>0</v>
      </c>
      <c r="I158" s="31"/>
    </row>
    <row r="159" spans="2:17" ht="15.75">
      <c r="B159" s="24" t="s">
        <v>5</v>
      </c>
      <c r="C159" s="25" t="s">
        <v>37</v>
      </c>
      <c r="D159" s="25"/>
      <c r="E159" s="5"/>
      <c r="F159" s="78">
        <f>SUM(F147:F158)</f>
        <v>0</v>
      </c>
      <c r="G159" s="78">
        <f>SUM(G147:G158)</f>
        <v>0</v>
      </c>
      <c r="H159" s="78">
        <f>SUM(H147:H158)</f>
        <v>0</v>
      </c>
      <c r="I159" s="23">
        <f>SUM(I147:I158)</f>
        <v>0</v>
      </c>
    </row>
    <row r="160" spans="2:17" ht="15.75">
      <c r="B160" s="9" t="s">
        <v>6</v>
      </c>
      <c r="C160" s="7" t="s">
        <v>87</v>
      </c>
      <c r="D160" s="7"/>
      <c r="E160" s="61"/>
      <c r="F160" s="77"/>
      <c r="G160" s="77"/>
      <c r="H160" s="77"/>
      <c r="I160" s="31"/>
    </row>
    <row r="161" spans="2:14" ht="15.75">
      <c r="B161" s="9"/>
      <c r="C161" s="7" t="s">
        <v>93</v>
      </c>
      <c r="D161" s="7"/>
      <c r="E161" s="74">
        <v>0.44</v>
      </c>
      <c r="F161" s="78">
        <f>ROUND(($E$161)*SUM(F147:F155),0)</f>
        <v>0</v>
      </c>
      <c r="G161" s="78">
        <f>ROUND(($E$161)*SUM(G147:G155),0)</f>
        <v>0</v>
      </c>
      <c r="H161" s="78">
        <f>ROUND(($E$161)*SUM(H147:H155),0)</f>
        <v>0</v>
      </c>
      <c r="I161" s="23">
        <v>0</v>
      </c>
    </row>
    <row r="162" spans="2:14" ht="15.75">
      <c r="B162" s="9"/>
      <c r="C162" s="7" t="s">
        <v>94</v>
      </c>
      <c r="D162" s="7"/>
      <c r="E162" s="71">
        <v>7.6499999999999999E-2</v>
      </c>
      <c r="F162" s="78">
        <f>ROUND($E$162*F158,0)</f>
        <v>0</v>
      </c>
      <c r="G162" s="78">
        <f>ROUND($E$162*G158,0)</f>
        <v>0</v>
      </c>
      <c r="H162" s="78">
        <f>ROUND($E$162*H158,0)</f>
        <v>0</v>
      </c>
      <c r="I162" s="31"/>
      <c r="N162" s="43" t="s">
        <v>61</v>
      </c>
    </row>
    <row r="163" spans="2:14" ht="15.75">
      <c r="B163" s="9" t="s">
        <v>7</v>
      </c>
      <c r="C163" s="7" t="s">
        <v>88</v>
      </c>
      <c r="D163" s="7"/>
      <c r="E163" s="71"/>
      <c r="F163" s="78">
        <f>SUM(F161:F162)</f>
        <v>0</v>
      </c>
      <c r="G163" s="78">
        <f>SUM(G161:G162)</f>
        <v>0</v>
      </c>
      <c r="H163" s="78">
        <f>SUM(H161:H162)</f>
        <v>0</v>
      </c>
      <c r="I163" s="23">
        <f>SUM(I161:I162)</f>
        <v>0</v>
      </c>
      <c r="L163" s="44" t="s">
        <v>55</v>
      </c>
      <c r="N163" s="43" t="s">
        <v>62</v>
      </c>
    </row>
    <row r="164" spans="2:14" ht="15.75">
      <c r="B164" s="9" t="s">
        <v>8</v>
      </c>
      <c r="C164" s="5" t="s">
        <v>38</v>
      </c>
      <c r="D164" s="7"/>
      <c r="E164" s="11"/>
      <c r="F164" s="78">
        <f>SUM(F159+F163)</f>
        <v>0</v>
      </c>
      <c r="G164" s="78">
        <f>SUM(G159+G163)</f>
        <v>0</v>
      </c>
      <c r="H164" s="78">
        <f>SUM(H159+H163)</f>
        <v>0</v>
      </c>
      <c r="I164" s="23">
        <f>SUM(I159+I163)</f>
        <v>0</v>
      </c>
      <c r="L164" s="44" t="s">
        <v>56</v>
      </c>
      <c r="M164" s="42" t="s">
        <v>59</v>
      </c>
      <c r="N164" s="43" t="s">
        <v>63</v>
      </c>
    </row>
    <row r="165" spans="2:14" ht="15.75">
      <c r="B165" s="8" t="s">
        <v>9</v>
      </c>
      <c r="C165" s="5" t="s">
        <v>28</v>
      </c>
      <c r="D165" s="7"/>
      <c r="E165" s="14"/>
      <c r="F165" s="78">
        <f t="shared" ref="F165:H167" si="10">ROUND(SUM(F120+(F120*$L$13)),0)</f>
        <v>0</v>
      </c>
      <c r="G165" s="78">
        <f t="shared" si="10"/>
        <v>0</v>
      </c>
      <c r="H165" s="78">
        <f t="shared" si="10"/>
        <v>0</v>
      </c>
      <c r="I165" s="23">
        <v>0</v>
      </c>
      <c r="L165" s="36" t="s">
        <v>50</v>
      </c>
      <c r="M165" s="39"/>
      <c r="N165" s="45">
        <f>IF(M165+N35+N79+N124&gt;=25000,25000-(N35+N79+N124),M165)</f>
        <v>0</v>
      </c>
    </row>
    <row r="166" spans="2:14" ht="15.75">
      <c r="B166" s="15" t="s">
        <v>10</v>
      </c>
      <c r="C166" s="16" t="s">
        <v>19</v>
      </c>
      <c r="D166" s="6"/>
      <c r="E166" s="11"/>
      <c r="F166" s="78">
        <f t="shared" si="10"/>
        <v>0</v>
      </c>
      <c r="G166" s="78">
        <f t="shared" si="10"/>
        <v>0</v>
      </c>
      <c r="H166" s="78">
        <f t="shared" si="10"/>
        <v>0</v>
      </c>
      <c r="I166" s="23">
        <v>0</v>
      </c>
      <c r="L166" s="37" t="s">
        <v>51</v>
      </c>
      <c r="M166" s="40"/>
      <c r="N166" s="45">
        <f>IF(M166+N36+N80+N125&gt;=25000,25000-(N36+N80+N125),M166)</f>
        <v>0</v>
      </c>
    </row>
    <row r="167" spans="2:14" ht="15.75">
      <c r="B167" s="9" t="s">
        <v>11</v>
      </c>
      <c r="C167" s="17" t="s">
        <v>34</v>
      </c>
      <c r="D167" s="7"/>
      <c r="E167" s="11"/>
      <c r="F167" s="78">
        <f t="shared" si="10"/>
        <v>0</v>
      </c>
      <c r="G167" s="78">
        <f t="shared" si="10"/>
        <v>0</v>
      </c>
      <c r="H167" s="78">
        <f t="shared" si="10"/>
        <v>0</v>
      </c>
      <c r="I167" s="23">
        <v>0</v>
      </c>
      <c r="L167" s="37" t="s">
        <v>52</v>
      </c>
      <c r="M167" s="40"/>
      <c r="N167" s="45">
        <f>IF(M167+N37+N81+N126&gt;=25000,25000-(N37+N81+N126),M167)</f>
        <v>0</v>
      </c>
    </row>
    <row r="168" spans="2:14" ht="15.75">
      <c r="B168" s="9" t="s">
        <v>12</v>
      </c>
      <c r="C168" s="17" t="s">
        <v>35</v>
      </c>
      <c r="D168" s="7"/>
      <c r="E168" s="11"/>
      <c r="F168" s="79"/>
      <c r="G168" s="79"/>
      <c r="H168" s="79"/>
      <c r="I168" s="32"/>
      <c r="L168" s="38" t="s">
        <v>53</v>
      </c>
      <c r="M168" s="41"/>
      <c r="N168" s="45">
        <f>IF(M168+N38+N82+N127&gt;=25000,25000-(N38+N82+N127),M168)</f>
        <v>0</v>
      </c>
    </row>
    <row r="169" spans="2:14" ht="15.75">
      <c r="B169" s="26"/>
      <c r="C169" s="17" t="s">
        <v>39</v>
      </c>
      <c r="D169" s="7"/>
      <c r="E169" s="11"/>
      <c r="F169" s="78">
        <f>SUM(M165:M168)</f>
        <v>0</v>
      </c>
      <c r="G169" s="78">
        <v>0</v>
      </c>
      <c r="H169" s="78">
        <v>0</v>
      </c>
      <c r="I169" s="32"/>
    </row>
    <row r="170" spans="2:14" ht="15.75">
      <c r="B170" s="9"/>
      <c r="C170" s="17" t="s">
        <v>40</v>
      </c>
      <c r="D170" s="7"/>
      <c r="E170" s="11"/>
      <c r="F170" s="78">
        <f t="shared" ref="F170:H172" si="11">ROUND(SUM(F125+(F125*$L$13)),0)</f>
        <v>0</v>
      </c>
      <c r="G170" s="78">
        <f t="shared" si="11"/>
        <v>0</v>
      </c>
      <c r="H170" s="78">
        <f t="shared" si="11"/>
        <v>0</v>
      </c>
      <c r="I170" s="23">
        <v>0</v>
      </c>
    </row>
    <row r="171" spans="2:14" ht="15.75">
      <c r="B171" s="9"/>
      <c r="C171" s="17" t="s">
        <v>86</v>
      </c>
      <c r="D171" s="7"/>
      <c r="E171" s="11"/>
      <c r="F171" s="78">
        <f t="shared" si="11"/>
        <v>0</v>
      </c>
      <c r="G171" s="78">
        <f t="shared" si="11"/>
        <v>0</v>
      </c>
      <c r="H171" s="78">
        <f t="shared" si="11"/>
        <v>0</v>
      </c>
      <c r="I171" s="23">
        <v>0</v>
      </c>
    </row>
    <row r="172" spans="2:14" ht="15.75">
      <c r="B172" s="9" t="s">
        <v>13</v>
      </c>
      <c r="C172" s="17" t="s">
        <v>36</v>
      </c>
      <c r="D172" s="7"/>
      <c r="E172" s="11"/>
      <c r="F172" s="78">
        <f t="shared" si="11"/>
        <v>0</v>
      </c>
      <c r="G172" s="78">
        <f t="shared" si="11"/>
        <v>0</v>
      </c>
      <c r="H172" s="78">
        <f t="shared" si="11"/>
        <v>0</v>
      </c>
      <c r="I172" s="23">
        <v>0</v>
      </c>
    </row>
    <row r="173" spans="2:14" ht="15.75">
      <c r="B173" s="9" t="s">
        <v>14</v>
      </c>
      <c r="C173" s="7" t="s">
        <v>18</v>
      </c>
      <c r="D173" s="7"/>
      <c r="E173" s="11"/>
      <c r="F173" s="78">
        <v>0</v>
      </c>
      <c r="G173" s="78">
        <v>0</v>
      </c>
      <c r="H173" s="78">
        <v>0</v>
      </c>
      <c r="I173" s="23">
        <v>0</v>
      </c>
    </row>
    <row r="174" spans="2:14" ht="15.75">
      <c r="B174" s="9" t="s">
        <v>15</v>
      </c>
      <c r="C174" s="7" t="s">
        <v>114</v>
      </c>
      <c r="D174" s="7"/>
      <c r="E174" s="11"/>
      <c r="F174" s="78">
        <v>0</v>
      </c>
      <c r="G174" s="78">
        <v>0</v>
      </c>
      <c r="H174" s="78">
        <v>0</v>
      </c>
      <c r="I174" s="23">
        <v>0</v>
      </c>
    </row>
    <row r="175" spans="2:14" ht="15.75">
      <c r="B175" s="9" t="s">
        <v>85</v>
      </c>
      <c r="C175" s="66" t="s">
        <v>110</v>
      </c>
      <c r="D175" s="76"/>
      <c r="E175" s="112">
        <v>0.38</v>
      </c>
      <c r="F175" s="80">
        <f>F156*E175</f>
        <v>0</v>
      </c>
      <c r="G175" s="79"/>
      <c r="H175" s="80">
        <f>H156*E175</f>
        <v>0</v>
      </c>
      <c r="I175" s="32"/>
    </row>
    <row r="176" spans="2:14" ht="15.75">
      <c r="B176" s="13" t="s">
        <v>89</v>
      </c>
      <c r="C176" s="6" t="s">
        <v>29</v>
      </c>
      <c r="D176" s="6"/>
      <c r="E176" s="18"/>
      <c r="F176" s="78">
        <f>SUM(F164:F175)</f>
        <v>0</v>
      </c>
      <c r="G176" s="78">
        <f>SUM(G164:G175)</f>
        <v>0</v>
      </c>
      <c r="H176" s="78">
        <f>SUM(H164:H175)</f>
        <v>0</v>
      </c>
      <c r="I176" s="23">
        <f>SUM(I164:I175)</f>
        <v>0</v>
      </c>
    </row>
    <row r="177" spans="1:11" ht="16.5">
      <c r="B177" s="9" t="s">
        <v>90</v>
      </c>
      <c r="C177" s="7" t="s">
        <v>41</v>
      </c>
      <c r="D177" s="7"/>
      <c r="E177" s="6"/>
      <c r="F177" s="79"/>
      <c r="G177" s="79"/>
      <c r="H177" s="79"/>
      <c r="I177" s="32"/>
      <c r="J177" s="64"/>
    </row>
    <row r="178" spans="1:11" ht="16.5">
      <c r="A178" s="65"/>
      <c r="B178" s="34" t="s">
        <v>42</v>
      </c>
      <c r="C178" s="27">
        <f>C42</f>
        <v>0.48</v>
      </c>
      <c r="D178" s="73" t="s">
        <v>43</v>
      </c>
      <c r="E178" s="28">
        <f>IF($N$165&gt;25000,"25000",$N$165)+IF($N$166&gt;25000,"25000",$N$166)+IF($N$167&gt;25000,"25000",$N$167)+IF($N$168&gt;25000,"25000",$N$168)+$F$176-$F$169-$F$173-$F$175-$F$174</f>
        <v>0</v>
      </c>
      <c r="F178" s="80">
        <f>ROUND(E178*C178,0)</f>
        <v>0</v>
      </c>
      <c r="G178" s="80">
        <f>ROUND((G176-G173-G169-G175-G174)*L42,0)</f>
        <v>0</v>
      </c>
      <c r="H178" s="80">
        <f>ROUND((H176-H173-H169-H175-H174)*L42,0)</f>
        <v>0</v>
      </c>
      <c r="I178" s="32"/>
      <c r="J178" s="64"/>
    </row>
    <row r="179" spans="1:11" ht="16.5">
      <c r="A179" s="65"/>
      <c r="B179" s="34"/>
      <c r="C179" s="81"/>
      <c r="D179" s="82" t="s">
        <v>100</v>
      </c>
      <c r="E179" s="83"/>
      <c r="F179" s="79"/>
      <c r="G179" s="80">
        <v>0</v>
      </c>
      <c r="H179" s="79"/>
      <c r="I179" s="32"/>
      <c r="J179" s="70"/>
      <c r="K179" s="70"/>
    </row>
    <row r="180" spans="1:11" ht="17.25" thickBot="1">
      <c r="A180" s="65"/>
      <c r="B180" s="33" t="s">
        <v>115</v>
      </c>
      <c r="C180" s="19" t="s">
        <v>32</v>
      </c>
      <c r="D180" s="20"/>
      <c r="E180" s="21"/>
      <c r="F180" s="86">
        <f>SUM(F176:F179)</f>
        <v>0</v>
      </c>
      <c r="G180" s="86">
        <f>SUM(G176:G179)</f>
        <v>0</v>
      </c>
      <c r="H180" s="86">
        <f>SUM(H176:H179)</f>
        <v>0</v>
      </c>
      <c r="I180" s="35">
        <f>SUM(I176:I179)</f>
        <v>0</v>
      </c>
      <c r="J180" s="117"/>
      <c r="K180" s="117"/>
    </row>
    <row r="181" spans="1:11" ht="16.5">
      <c r="A181" s="65"/>
      <c r="B181" s="65" t="s">
        <v>116</v>
      </c>
      <c r="D181" s="2"/>
      <c r="E181" s="2"/>
      <c r="F181" s="2"/>
      <c r="G181" s="2"/>
      <c r="H181" s="2"/>
      <c r="I181" s="2"/>
      <c r="J181" s="117"/>
      <c r="K181" s="117"/>
    </row>
    <row r="182" spans="1:11" ht="16.5" customHeight="1">
      <c r="A182" s="65"/>
      <c r="B182" s="65"/>
      <c r="C182" s="65" t="s">
        <v>117</v>
      </c>
      <c r="D182" s="2"/>
      <c r="E182" s="2"/>
      <c r="F182" s="2"/>
      <c r="G182" s="2"/>
      <c r="H182" s="2"/>
      <c r="I182" s="2"/>
      <c r="J182" s="89"/>
      <c r="K182" s="89"/>
    </row>
    <row r="183" spans="1:11" ht="15.75">
      <c r="A183" s="124" t="s">
        <v>16</v>
      </c>
      <c r="B183" s="124"/>
      <c r="C183" s="124"/>
      <c r="D183" s="124"/>
      <c r="E183" s="124"/>
      <c r="F183" s="124"/>
      <c r="G183" s="124"/>
      <c r="H183" s="124"/>
      <c r="I183" s="124"/>
      <c r="J183" s="124"/>
      <c r="K183" s="59"/>
    </row>
    <row r="184" spans="1:11" ht="15.75">
      <c r="A184" s="125" t="s">
        <v>20</v>
      </c>
      <c r="B184" s="125"/>
      <c r="C184" s="125"/>
      <c r="D184" s="125"/>
      <c r="E184" s="125"/>
      <c r="F184" s="125"/>
      <c r="G184" s="125"/>
      <c r="H184" s="125"/>
      <c r="I184" s="125"/>
      <c r="J184" s="125"/>
    </row>
    <row r="185" spans="1:11" ht="17.25" customHeight="1">
      <c r="A185" s="125" t="s">
        <v>49</v>
      </c>
      <c r="B185" s="125"/>
      <c r="C185" s="125"/>
      <c r="D185" s="125"/>
      <c r="E185" s="125"/>
      <c r="F185" s="125"/>
      <c r="G185" s="125"/>
      <c r="H185" s="125"/>
      <c r="I185" s="125"/>
      <c r="J185" s="125"/>
    </row>
    <row r="186" spans="1:11" ht="36.75" customHeight="1">
      <c r="C186" s="4" t="s">
        <v>22</v>
      </c>
      <c r="D186" s="59"/>
      <c r="E186" s="126" t="str">
        <f>E5</f>
        <v>(Insert project title here.  Sheet will auto-fill on subsequent years/composite)</v>
      </c>
      <c r="F186" s="126"/>
      <c r="G186" s="126"/>
      <c r="H186" s="126"/>
      <c r="I186" s="126"/>
    </row>
    <row r="187" spans="1:11" ht="15.75">
      <c r="B187" s="4"/>
      <c r="C187" s="48" t="s">
        <v>21</v>
      </c>
      <c r="E187" s="66" t="str">
        <f>E6</f>
        <v>(Insert investigator(s) here.  Sheet will auto-fill on subsequent years/composite)</v>
      </c>
      <c r="F187" s="66"/>
      <c r="G187" s="66"/>
      <c r="H187" s="66"/>
      <c r="I187" s="66"/>
    </row>
    <row r="189" spans="1:11" ht="13.5" thickBot="1"/>
    <row r="190" spans="1:11" ht="32.25" thickBot="1">
      <c r="B190" s="6"/>
      <c r="C190" s="6"/>
      <c r="D190" s="6"/>
      <c r="E190" s="6"/>
      <c r="F190" s="68" t="s">
        <v>23</v>
      </c>
      <c r="G190" s="68" t="s">
        <v>98</v>
      </c>
      <c r="H190" s="68" t="s">
        <v>99</v>
      </c>
      <c r="I190" s="91" t="s">
        <v>104</v>
      </c>
    </row>
    <row r="191" spans="1:11" ht="15.75">
      <c r="B191" s="62" t="s">
        <v>0</v>
      </c>
      <c r="C191" s="69" t="s">
        <v>83</v>
      </c>
      <c r="D191" s="63"/>
      <c r="E191" s="63"/>
      <c r="F191" s="90"/>
      <c r="G191" s="95"/>
      <c r="H191" s="90"/>
      <c r="I191" s="60"/>
    </row>
    <row r="192" spans="1:11" ht="15.75">
      <c r="B192" s="9"/>
      <c r="C192" s="10" t="s">
        <v>1</v>
      </c>
      <c r="D192" s="7" t="str">
        <f>IF(D11=""," ",D11)</f>
        <v xml:space="preserve"> </v>
      </c>
      <c r="E192" s="11"/>
      <c r="F192" s="78">
        <f t="shared" ref="F192:H197" si="12">F11+F57+F102+F147</f>
        <v>0</v>
      </c>
      <c r="G192" s="96">
        <f t="shared" si="12"/>
        <v>0</v>
      </c>
      <c r="H192" s="78">
        <f t="shared" si="12"/>
        <v>0</v>
      </c>
      <c r="I192" s="31"/>
    </row>
    <row r="193" spans="2:9" ht="15.75">
      <c r="B193" s="9"/>
      <c r="C193" s="10" t="s">
        <v>2</v>
      </c>
      <c r="D193" s="7" t="str">
        <f>IF(D12=""," ",D12)</f>
        <v xml:space="preserve"> </v>
      </c>
      <c r="E193" s="11"/>
      <c r="F193" s="78">
        <f t="shared" si="12"/>
        <v>0</v>
      </c>
      <c r="G193" s="96">
        <f t="shared" si="12"/>
        <v>0</v>
      </c>
      <c r="H193" s="78">
        <f t="shared" si="12"/>
        <v>0</v>
      </c>
      <c r="I193" s="31"/>
    </row>
    <row r="194" spans="2:9" ht="15.75">
      <c r="B194" s="9"/>
      <c r="C194" s="10" t="s">
        <v>3</v>
      </c>
      <c r="D194" s="7" t="str">
        <f>IF(D13=""," ",D13)</f>
        <v xml:space="preserve"> </v>
      </c>
      <c r="E194" s="11"/>
      <c r="F194" s="78">
        <f t="shared" si="12"/>
        <v>0</v>
      </c>
      <c r="G194" s="96">
        <f t="shared" si="12"/>
        <v>0</v>
      </c>
      <c r="H194" s="78">
        <f t="shared" si="12"/>
        <v>0</v>
      </c>
      <c r="I194" s="31"/>
    </row>
    <row r="195" spans="2:9" ht="15.75">
      <c r="B195" s="9"/>
      <c r="C195" s="10" t="s">
        <v>4</v>
      </c>
      <c r="D195" s="7" t="str">
        <f>IF(D14=""," ",D14)</f>
        <v xml:space="preserve"> </v>
      </c>
      <c r="E195" s="11"/>
      <c r="F195" s="78">
        <f t="shared" si="12"/>
        <v>0</v>
      </c>
      <c r="G195" s="96">
        <f t="shared" si="12"/>
        <v>0</v>
      </c>
      <c r="H195" s="78">
        <f t="shared" si="12"/>
        <v>0</v>
      </c>
      <c r="I195" s="31"/>
    </row>
    <row r="196" spans="2:9" ht="15.75">
      <c r="B196" s="9"/>
      <c r="C196" s="12" t="s">
        <v>24</v>
      </c>
      <c r="D196" s="7" t="str">
        <f>IF(D15=""," ",D15)</f>
        <v xml:space="preserve"> </v>
      </c>
      <c r="E196" s="11"/>
      <c r="F196" s="78">
        <f t="shared" si="12"/>
        <v>0</v>
      </c>
      <c r="G196" s="96">
        <f t="shared" si="12"/>
        <v>0</v>
      </c>
      <c r="H196" s="78">
        <f t="shared" si="12"/>
        <v>0</v>
      </c>
      <c r="I196" s="31"/>
    </row>
    <row r="197" spans="2:9" ht="15.75">
      <c r="B197" s="9"/>
      <c r="C197" s="12" t="s">
        <v>25</v>
      </c>
      <c r="D197" s="7" t="s">
        <v>48</v>
      </c>
      <c r="E197" s="11"/>
      <c r="F197" s="78">
        <f t="shared" si="12"/>
        <v>0</v>
      </c>
      <c r="G197" s="96">
        <f t="shared" si="12"/>
        <v>0</v>
      </c>
      <c r="H197" s="78">
        <f t="shared" si="12"/>
        <v>0</v>
      </c>
      <c r="I197" s="31"/>
    </row>
    <row r="198" spans="2:9" ht="15.75">
      <c r="B198" s="9" t="s">
        <v>33</v>
      </c>
      <c r="C198" s="66" t="s">
        <v>84</v>
      </c>
      <c r="D198" s="7"/>
      <c r="E198" s="11"/>
      <c r="F198" s="79"/>
      <c r="G198" s="97"/>
      <c r="H198" s="79"/>
      <c r="I198" s="31"/>
    </row>
    <row r="199" spans="2:9" ht="15.75">
      <c r="B199" s="9"/>
      <c r="C199" s="75" t="s">
        <v>1</v>
      </c>
      <c r="D199" s="7" t="s">
        <v>30</v>
      </c>
      <c r="E199" s="11"/>
      <c r="F199" s="78">
        <f t="shared" ref="F199:H200" si="13">F18+F64+F109+F154</f>
        <v>0</v>
      </c>
      <c r="G199" s="96">
        <f t="shared" si="13"/>
        <v>0</v>
      </c>
      <c r="H199" s="78">
        <f t="shared" si="13"/>
        <v>0</v>
      </c>
      <c r="I199" s="31"/>
    </row>
    <row r="200" spans="2:9" ht="15.75">
      <c r="B200" s="9"/>
      <c r="C200" s="12" t="s">
        <v>2</v>
      </c>
      <c r="D200" s="7" t="s">
        <v>31</v>
      </c>
      <c r="E200" s="11"/>
      <c r="F200" s="78">
        <f t="shared" si="13"/>
        <v>0</v>
      </c>
      <c r="G200" s="96">
        <f t="shared" si="13"/>
        <v>0</v>
      </c>
      <c r="H200" s="78">
        <f t="shared" si="13"/>
        <v>0</v>
      </c>
      <c r="I200" s="23">
        <f>I19+I65+I110+I155</f>
        <v>0</v>
      </c>
    </row>
    <row r="201" spans="2:9" ht="15.75">
      <c r="B201" s="9"/>
      <c r="C201" s="12" t="s">
        <v>3</v>
      </c>
      <c r="D201" s="7" t="s">
        <v>26</v>
      </c>
      <c r="E201" s="5"/>
      <c r="F201" s="78">
        <f>F20+F66+F111+F156</f>
        <v>0</v>
      </c>
      <c r="G201" s="97"/>
      <c r="H201" s="78">
        <f>H20+H66+H111+H156</f>
        <v>0</v>
      </c>
      <c r="I201" s="31"/>
    </row>
    <row r="202" spans="2:9" ht="15.75">
      <c r="B202" s="9"/>
      <c r="C202" s="12" t="s">
        <v>4</v>
      </c>
      <c r="D202" s="7" t="s">
        <v>27</v>
      </c>
      <c r="E202" s="7"/>
      <c r="F202" s="78">
        <f>F21+F67+F112+F157</f>
        <v>0</v>
      </c>
      <c r="G202" s="96">
        <f>G21+G67+G112+G157</f>
        <v>0</v>
      </c>
      <c r="H202" s="78">
        <f>H21+H67+H112+H157</f>
        <v>0</v>
      </c>
      <c r="I202" s="31"/>
    </row>
    <row r="203" spans="2:9" ht="15.75">
      <c r="B203" s="8"/>
      <c r="C203" s="67" t="s">
        <v>24</v>
      </c>
      <c r="D203" s="5" t="s">
        <v>91</v>
      </c>
      <c r="E203" s="5"/>
      <c r="F203" s="78">
        <f>F22+F68+F113+F158</f>
        <v>0</v>
      </c>
      <c r="G203" s="96">
        <f>G22+G68+G113+G158</f>
        <v>0</v>
      </c>
      <c r="H203" s="78">
        <f>H22+H68+H113+H158</f>
        <v>0</v>
      </c>
      <c r="I203" s="31"/>
    </row>
    <row r="204" spans="2:9" ht="15.75">
      <c r="B204" s="24" t="s">
        <v>5</v>
      </c>
      <c r="C204" s="25" t="s">
        <v>37</v>
      </c>
      <c r="D204" s="25"/>
      <c r="E204" s="5"/>
      <c r="F204" s="78">
        <f>F23+F69+F114+F159</f>
        <v>0</v>
      </c>
      <c r="G204" s="96">
        <f>G23+G69+G114+G159</f>
        <v>0</v>
      </c>
      <c r="H204" s="78">
        <f>H23+H69+H114+H159</f>
        <v>0</v>
      </c>
      <c r="I204" s="23">
        <f>I23+I69+I114+I159</f>
        <v>0</v>
      </c>
    </row>
    <row r="205" spans="2:9" ht="15.75">
      <c r="B205" s="9" t="s">
        <v>6</v>
      </c>
      <c r="C205" s="7" t="s">
        <v>87</v>
      </c>
      <c r="D205" s="7"/>
      <c r="E205" s="61"/>
      <c r="F205" s="77"/>
      <c r="G205" s="98"/>
      <c r="H205" s="77"/>
      <c r="I205" s="31"/>
    </row>
    <row r="206" spans="2:9" ht="15.75">
      <c r="B206" s="9"/>
      <c r="C206" s="7" t="s">
        <v>96</v>
      </c>
      <c r="D206" s="7"/>
      <c r="E206" s="61"/>
      <c r="F206" s="78">
        <f>F25+F71+F116+F161</f>
        <v>0</v>
      </c>
      <c r="G206" s="96">
        <f>G25+G71+G116+G161</f>
        <v>0</v>
      </c>
      <c r="H206" s="78">
        <f>H25+H71+H116+H161</f>
        <v>0</v>
      </c>
      <c r="I206" s="23">
        <f>I25+I71+I116+I161</f>
        <v>0</v>
      </c>
    </row>
    <row r="207" spans="2:9" ht="15.75">
      <c r="B207" s="9"/>
      <c r="C207" s="7" t="s">
        <v>95</v>
      </c>
      <c r="D207" s="7"/>
      <c r="E207" s="71"/>
      <c r="F207" s="78">
        <f t="shared" ref="F207:H212" si="14">F26+F72+F117+F162</f>
        <v>0</v>
      </c>
      <c r="G207" s="96">
        <f t="shared" si="14"/>
        <v>0</v>
      </c>
      <c r="H207" s="78">
        <f t="shared" si="14"/>
        <v>0</v>
      </c>
      <c r="I207" s="31"/>
    </row>
    <row r="208" spans="2:9" ht="15.75">
      <c r="B208" s="9" t="s">
        <v>7</v>
      </c>
      <c r="C208" s="7" t="s">
        <v>88</v>
      </c>
      <c r="D208" s="7"/>
      <c r="E208" s="71"/>
      <c r="F208" s="78">
        <f t="shared" si="14"/>
        <v>0</v>
      </c>
      <c r="G208" s="96">
        <f t="shared" si="14"/>
        <v>0</v>
      </c>
      <c r="H208" s="78">
        <f t="shared" si="14"/>
        <v>0</v>
      </c>
      <c r="I208" s="23">
        <f>I27+I73+I118+I163</f>
        <v>0</v>
      </c>
    </row>
    <row r="209" spans="2:9" ht="15.75">
      <c r="B209" s="9" t="s">
        <v>8</v>
      </c>
      <c r="C209" s="5" t="s">
        <v>38</v>
      </c>
      <c r="D209" s="7"/>
      <c r="E209" s="11"/>
      <c r="F209" s="78">
        <f t="shared" si="14"/>
        <v>0</v>
      </c>
      <c r="G209" s="96">
        <f t="shared" si="14"/>
        <v>0</v>
      </c>
      <c r="H209" s="78">
        <f t="shared" si="14"/>
        <v>0</v>
      </c>
      <c r="I209" s="23">
        <f>I28+I74+I119+I164</f>
        <v>0</v>
      </c>
    </row>
    <row r="210" spans="2:9" ht="15.75">
      <c r="B210" s="8" t="s">
        <v>9</v>
      </c>
      <c r="C210" s="5" t="s">
        <v>28</v>
      </c>
      <c r="D210" s="7"/>
      <c r="E210" s="14"/>
      <c r="F210" s="78">
        <f t="shared" si="14"/>
        <v>0</v>
      </c>
      <c r="G210" s="96">
        <f t="shared" si="14"/>
        <v>0</v>
      </c>
      <c r="H210" s="78">
        <f t="shared" si="14"/>
        <v>0</v>
      </c>
      <c r="I210" s="23">
        <f>I29+I75+I120+I165</f>
        <v>0</v>
      </c>
    </row>
    <row r="211" spans="2:9" ht="15.75">
      <c r="B211" s="15" t="s">
        <v>10</v>
      </c>
      <c r="C211" s="16" t="s">
        <v>19</v>
      </c>
      <c r="D211" s="6"/>
      <c r="E211" s="11"/>
      <c r="F211" s="78">
        <f t="shared" si="14"/>
        <v>0</v>
      </c>
      <c r="G211" s="96">
        <f t="shared" si="14"/>
        <v>0</v>
      </c>
      <c r="H211" s="78">
        <f t="shared" si="14"/>
        <v>0</v>
      </c>
      <c r="I211" s="23">
        <f>I30+I76+I121+I166</f>
        <v>0</v>
      </c>
    </row>
    <row r="212" spans="2:9" ht="15.75">
      <c r="B212" s="9" t="s">
        <v>11</v>
      </c>
      <c r="C212" s="17" t="s">
        <v>34</v>
      </c>
      <c r="D212" s="7"/>
      <c r="E212" s="11"/>
      <c r="F212" s="78">
        <f t="shared" si="14"/>
        <v>0</v>
      </c>
      <c r="G212" s="96">
        <f t="shared" si="14"/>
        <v>0</v>
      </c>
      <c r="H212" s="78">
        <f t="shared" si="14"/>
        <v>0</v>
      </c>
      <c r="I212" s="23">
        <f>I31+I77+I122+I167</f>
        <v>0</v>
      </c>
    </row>
    <row r="213" spans="2:9" ht="15.75">
      <c r="B213" s="9" t="s">
        <v>12</v>
      </c>
      <c r="C213" s="17" t="s">
        <v>35</v>
      </c>
      <c r="D213" s="7"/>
      <c r="E213" s="11"/>
      <c r="F213" s="79"/>
      <c r="G213" s="97"/>
      <c r="H213" s="79"/>
      <c r="I213" s="32"/>
    </row>
    <row r="214" spans="2:9" ht="15.75">
      <c r="B214" s="26"/>
      <c r="C214" s="17" t="s">
        <v>39</v>
      </c>
      <c r="D214" s="7"/>
      <c r="E214" s="11"/>
      <c r="F214" s="78">
        <f t="shared" ref="F214:H219" si="15">F33+F79+F124+F169</f>
        <v>0</v>
      </c>
      <c r="G214" s="96">
        <f t="shared" si="15"/>
        <v>0</v>
      </c>
      <c r="H214" s="78">
        <f t="shared" si="15"/>
        <v>0</v>
      </c>
      <c r="I214" s="32"/>
    </row>
    <row r="215" spans="2:9" ht="15.75">
      <c r="B215" s="9"/>
      <c r="C215" s="17" t="s">
        <v>40</v>
      </c>
      <c r="D215" s="7"/>
      <c r="E215" s="11"/>
      <c r="F215" s="78">
        <f t="shared" si="15"/>
        <v>0</v>
      </c>
      <c r="G215" s="96">
        <f t="shared" si="15"/>
        <v>0</v>
      </c>
      <c r="H215" s="78">
        <f t="shared" si="15"/>
        <v>0</v>
      </c>
      <c r="I215" s="23">
        <f>I34+I80+I125+I170</f>
        <v>0</v>
      </c>
    </row>
    <row r="216" spans="2:9" ht="15.75">
      <c r="B216" s="9"/>
      <c r="C216" s="17" t="s">
        <v>86</v>
      </c>
      <c r="D216" s="7"/>
      <c r="E216" s="11"/>
      <c r="F216" s="78">
        <f t="shared" si="15"/>
        <v>0</v>
      </c>
      <c r="G216" s="96">
        <f t="shared" si="15"/>
        <v>0</v>
      </c>
      <c r="H216" s="78">
        <f t="shared" si="15"/>
        <v>0</v>
      </c>
      <c r="I216" s="23">
        <f>I35+I81+I126+I171</f>
        <v>0</v>
      </c>
    </row>
    <row r="217" spans="2:9" ht="15.75">
      <c r="B217" s="9" t="s">
        <v>13</v>
      </c>
      <c r="C217" s="17" t="s">
        <v>36</v>
      </c>
      <c r="D217" s="7"/>
      <c r="E217" s="11"/>
      <c r="F217" s="78">
        <f t="shared" si="15"/>
        <v>0</v>
      </c>
      <c r="G217" s="96">
        <f t="shared" si="15"/>
        <v>0</v>
      </c>
      <c r="H217" s="78">
        <f t="shared" si="15"/>
        <v>0</v>
      </c>
      <c r="I217" s="23">
        <f>I36+I82+I127+I172</f>
        <v>0</v>
      </c>
    </row>
    <row r="218" spans="2:9" ht="15.75">
      <c r="B218" s="9" t="s">
        <v>14</v>
      </c>
      <c r="C218" s="7" t="s">
        <v>18</v>
      </c>
      <c r="D218" s="7"/>
      <c r="E218" s="11"/>
      <c r="F218" s="78">
        <f t="shared" si="15"/>
        <v>0</v>
      </c>
      <c r="G218" s="96">
        <f t="shared" si="15"/>
        <v>0</v>
      </c>
      <c r="H218" s="78">
        <f t="shared" si="15"/>
        <v>0</v>
      </c>
      <c r="I218" s="23">
        <f>I37+I83+I128+I173</f>
        <v>0</v>
      </c>
    </row>
    <row r="219" spans="2:9" ht="15.75">
      <c r="B219" s="9" t="s">
        <v>15</v>
      </c>
      <c r="C219" s="7" t="s">
        <v>114</v>
      </c>
      <c r="D219" s="7"/>
      <c r="E219" s="11"/>
      <c r="F219" s="78">
        <f t="shared" si="15"/>
        <v>0</v>
      </c>
      <c r="G219" s="96">
        <f t="shared" si="15"/>
        <v>0</v>
      </c>
      <c r="H219" s="78">
        <f t="shared" si="15"/>
        <v>0</v>
      </c>
      <c r="I219" s="23">
        <f>I38+I84+I129+I174</f>
        <v>0</v>
      </c>
    </row>
    <row r="220" spans="2:9" ht="15.75">
      <c r="B220" s="9" t="s">
        <v>85</v>
      </c>
      <c r="C220" s="66" t="s">
        <v>97</v>
      </c>
      <c r="D220" s="76"/>
      <c r="E220" s="72"/>
      <c r="F220" s="78">
        <f>F39+F85+F130+F175</f>
        <v>0</v>
      </c>
      <c r="G220" s="97"/>
      <c r="H220" s="78">
        <f>H39+H85+H130+H175</f>
        <v>0</v>
      </c>
      <c r="I220" s="32"/>
    </row>
    <row r="221" spans="2:9" ht="15.75">
      <c r="B221" s="13" t="s">
        <v>89</v>
      </c>
      <c r="C221" s="6" t="s">
        <v>29</v>
      </c>
      <c r="D221" s="6"/>
      <c r="E221" s="18"/>
      <c r="F221" s="78">
        <f>F40+F86+F131+F176</f>
        <v>0</v>
      </c>
      <c r="G221" s="96">
        <f>G40+G86+G131+G176</f>
        <v>0</v>
      </c>
      <c r="H221" s="78">
        <f>H40+H86+H131+H176</f>
        <v>0</v>
      </c>
      <c r="I221" s="23">
        <f>I40+I86+I131+I176</f>
        <v>0</v>
      </c>
    </row>
    <row r="222" spans="2:9" ht="15.75">
      <c r="B222" s="9" t="s">
        <v>90</v>
      </c>
      <c r="C222" s="7" t="s">
        <v>41</v>
      </c>
      <c r="D222" s="7"/>
      <c r="E222" s="6"/>
      <c r="F222" s="79"/>
      <c r="G222" s="97"/>
      <c r="H222" s="79"/>
      <c r="I222" s="32"/>
    </row>
    <row r="223" spans="2:9" ht="15.75">
      <c r="B223" s="34" t="s">
        <v>42</v>
      </c>
      <c r="C223" s="27">
        <f>C42</f>
        <v>0.48</v>
      </c>
      <c r="D223" s="73" t="s">
        <v>43</v>
      </c>
      <c r="E223" s="28"/>
      <c r="F223" s="78">
        <f>F42+F88+F133+F178</f>
        <v>0</v>
      </c>
      <c r="G223" s="96">
        <f>G42+G88+G133+G178</f>
        <v>0</v>
      </c>
      <c r="H223" s="78">
        <f>H42+H88+H133+H178</f>
        <v>0</v>
      </c>
      <c r="I223" s="32"/>
    </row>
    <row r="224" spans="2:9" ht="15.75">
      <c r="B224" s="34"/>
      <c r="C224" s="81"/>
      <c r="D224" s="82" t="s">
        <v>100</v>
      </c>
      <c r="E224" s="83"/>
      <c r="F224" s="79"/>
      <c r="G224" s="96">
        <f>G43+G89+G134+G179</f>
        <v>0</v>
      </c>
      <c r="H224" s="79"/>
      <c r="I224" s="32"/>
    </row>
    <row r="225" spans="1:9" ht="17.25" thickBot="1">
      <c r="A225" s="65"/>
      <c r="B225" s="33" t="s">
        <v>115</v>
      </c>
      <c r="C225" s="19" t="s">
        <v>32</v>
      </c>
      <c r="D225" s="20"/>
      <c r="E225" s="21"/>
      <c r="F225" s="35">
        <f>F44+F90+F135+F180</f>
        <v>0</v>
      </c>
      <c r="G225" s="99">
        <f>G44+G90+G135+G180</f>
        <v>0</v>
      </c>
      <c r="H225" s="86">
        <f>H44+H90+H135+H180</f>
        <v>0</v>
      </c>
      <c r="I225" s="35">
        <f>I44+I90+I135+I180</f>
        <v>0</v>
      </c>
    </row>
    <row r="226" spans="1:9" ht="16.5">
      <c r="A226" s="65"/>
      <c r="B226" s="65"/>
      <c r="C226" s="22"/>
      <c r="D226" s="2"/>
      <c r="E226" s="2"/>
      <c r="F226" s="2"/>
      <c r="G226" s="2"/>
    </row>
    <row r="228" spans="1:9">
      <c r="C228" s="115"/>
      <c r="D228" s="115"/>
      <c r="E228" s="115"/>
      <c r="F228" s="115"/>
      <c r="H228" s="115"/>
    </row>
    <row r="229" spans="1:9">
      <c r="C229" t="s">
        <v>119</v>
      </c>
      <c r="H229" t="s">
        <v>113</v>
      </c>
    </row>
    <row r="230" spans="1:9">
      <c r="C230" t="s">
        <v>112</v>
      </c>
    </row>
  </sheetData>
  <dataConsolidate/>
  <mergeCells count="18">
    <mergeCell ref="A183:J183"/>
    <mergeCell ref="A184:J184"/>
    <mergeCell ref="A185:J185"/>
    <mergeCell ref="E186:I186"/>
    <mergeCell ref="A140:J140"/>
    <mergeCell ref="E141:I141"/>
    <mergeCell ref="A93:J93"/>
    <mergeCell ref="A94:J94"/>
    <mergeCell ref="A95:J95"/>
    <mergeCell ref="E96:I96"/>
    <mergeCell ref="A138:J138"/>
    <mergeCell ref="A139:J139"/>
    <mergeCell ref="A1:J1"/>
    <mergeCell ref="E5:J5"/>
    <mergeCell ref="L17:N17"/>
    <mergeCell ref="A48:J48"/>
    <mergeCell ref="A49:J49"/>
    <mergeCell ref="E51:I51"/>
  </mergeCells>
  <dataValidations count="4">
    <dataValidation type="list" allowBlank="1" showInputMessage="1" showErrorMessage="1" sqref="P23">
      <formula1>Answers</formula1>
    </dataValidation>
    <dataValidation type="list" allowBlank="1" showInputMessage="1" showErrorMessage="1" sqref="L17:N17">
      <formula1>ValidProjectTypes</formula1>
    </dataValidation>
    <dataValidation type="list" allowBlank="1" showInputMessage="1" showErrorMessage="1" sqref="L15">
      <formula1>Dates2027</formula1>
    </dataValidation>
    <dataValidation showInputMessage="1" showErrorMessage="1" sqref="L56 L100 L144"/>
  </dataValidations>
  <pageMargins left="0.75" right="0.75" top="1" bottom="1" header="0.5" footer="0.5"/>
  <pageSetup scale="67" orientation="portrait" r:id="rId1"/>
  <headerFooter alignWithMargins="0"/>
  <rowBreaks count="4" manualBreakCount="4">
    <brk id="47" max="16383" man="1"/>
    <brk id="92" max="9" man="1"/>
    <brk id="137" max="9" man="1"/>
    <brk id="182" max="9" man="1"/>
  </rowBreaks>
  <colBreaks count="1" manualBreakCount="1">
    <brk id="10" min="1" max="289"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75"/>
  <sheetViews>
    <sheetView zoomScaleNormal="100" workbookViewId="0">
      <selection activeCell="L16" sqref="L16"/>
    </sheetView>
  </sheetViews>
  <sheetFormatPr defaultRowHeight="12.75"/>
  <cols>
    <col min="1" max="1" width="2.140625" customWidth="1"/>
    <col min="2" max="2" width="3.85546875" customWidth="1"/>
    <col min="3" max="3" width="9" customWidth="1"/>
    <col min="4" max="4" width="24.140625" customWidth="1"/>
    <col min="5" max="5" width="11.85546875" customWidth="1"/>
    <col min="6" max="7" width="18.140625" customWidth="1"/>
    <col min="8" max="9" width="20" customWidth="1"/>
    <col min="10" max="10" width="4.5703125" customWidth="1"/>
    <col min="11" max="11" width="5.28515625" customWidth="1"/>
    <col min="12" max="12" width="15" customWidth="1"/>
    <col min="13" max="13" width="12.42578125" customWidth="1"/>
    <col min="14" max="14" width="11.140625" customWidth="1"/>
    <col min="17" max="17" width="15" customWidth="1"/>
  </cols>
  <sheetData>
    <row r="1" spans="1:12" ht="18">
      <c r="A1" s="127" t="s">
        <v>106</v>
      </c>
      <c r="B1" s="127"/>
      <c r="C1" s="127"/>
      <c r="D1" s="127"/>
      <c r="E1" s="127"/>
      <c r="F1" s="127"/>
      <c r="G1" s="127"/>
      <c r="H1" s="127"/>
      <c r="I1" s="127"/>
      <c r="J1" s="127"/>
      <c r="K1" s="94"/>
    </row>
    <row r="2" spans="1:12" ht="15.75">
      <c r="A2" s="1" t="s">
        <v>16</v>
      </c>
      <c r="B2" s="29"/>
      <c r="C2" s="29"/>
      <c r="D2" s="29"/>
      <c r="E2" s="29"/>
      <c r="F2" s="29"/>
      <c r="G2" s="29"/>
      <c r="H2" s="29"/>
      <c r="I2" s="29"/>
      <c r="J2" s="29"/>
      <c r="K2" s="29"/>
      <c r="L2" s="30"/>
    </row>
    <row r="3" spans="1:12" ht="15.75">
      <c r="A3" s="3" t="s">
        <v>20</v>
      </c>
      <c r="B3" s="29"/>
      <c r="C3" s="29"/>
      <c r="D3" s="29"/>
      <c r="E3" s="29"/>
      <c r="F3" s="29"/>
      <c r="G3" s="29"/>
      <c r="H3" s="29"/>
      <c r="I3" s="29"/>
      <c r="J3" s="29"/>
      <c r="K3" s="29"/>
      <c r="L3" s="30"/>
    </row>
    <row r="4" spans="1:12" ht="15.75">
      <c r="A4" s="3" t="s">
        <v>17</v>
      </c>
      <c r="B4" s="29"/>
      <c r="C4" s="29"/>
      <c r="D4" s="29"/>
      <c r="E4" s="29"/>
      <c r="F4" s="29"/>
      <c r="G4" s="29"/>
      <c r="H4" s="29"/>
      <c r="I4" s="29"/>
      <c r="J4" s="29"/>
      <c r="K4" s="29"/>
      <c r="L4" s="30"/>
    </row>
    <row r="5" spans="1:12" ht="36.75" customHeight="1">
      <c r="C5" s="4" t="s">
        <v>22</v>
      </c>
      <c r="E5" s="128" t="s">
        <v>81</v>
      </c>
      <c r="F5" s="128"/>
      <c r="G5" s="128"/>
      <c r="H5" s="128"/>
      <c r="I5" s="128"/>
      <c r="J5" s="128"/>
      <c r="K5" s="87"/>
      <c r="L5" s="58"/>
    </row>
    <row r="6" spans="1:12" ht="15.75">
      <c r="C6" s="48" t="s">
        <v>21</v>
      </c>
      <c r="E6" s="92" t="s">
        <v>82</v>
      </c>
      <c r="F6" s="92"/>
      <c r="G6" s="92"/>
      <c r="H6" s="92"/>
      <c r="I6" s="92"/>
      <c r="J6" s="92"/>
      <c r="K6" s="88"/>
      <c r="L6" s="58"/>
    </row>
    <row r="8" spans="1:12" ht="13.5" thickBot="1">
      <c r="L8" s="46"/>
    </row>
    <row r="9" spans="1:12" ht="32.25" thickBot="1">
      <c r="B9" s="6"/>
      <c r="C9" s="6"/>
      <c r="D9" s="6"/>
      <c r="E9" s="6"/>
      <c r="F9" s="68" t="s">
        <v>23</v>
      </c>
      <c r="G9" s="68" t="s">
        <v>98</v>
      </c>
      <c r="H9" s="91" t="s">
        <v>103</v>
      </c>
      <c r="I9" s="91" t="s">
        <v>104</v>
      </c>
      <c r="L9" s="46" t="s">
        <v>64</v>
      </c>
    </row>
    <row r="10" spans="1:12" ht="16.5" thickBot="1">
      <c r="B10" s="62" t="s">
        <v>0</v>
      </c>
      <c r="C10" s="69" t="s">
        <v>83</v>
      </c>
      <c r="D10" s="63"/>
      <c r="E10" s="63"/>
      <c r="F10" s="84"/>
      <c r="G10" s="84"/>
      <c r="H10" s="84"/>
      <c r="I10" s="60"/>
      <c r="L10" s="47"/>
    </row>
    <row r="11" spans="1:12" ht="15.75">
      <c r="B11" s="9"/>
      <c r="C11" s="10" t="s">
        <v>1</v>
      </c>
      <c r="D11" s="7"/>
      <c r="E11" s="11"/>
      <c r="F11" s="78">
        <v>0</v>
      </c>
      <c r="G11" s="78">
        <v>0</v>
      </c>
      <c r="H11" s="78">
        <v>0</v>
      </c>
      <c r="I11" s="31"/>
      <c r="L11" s="46" t="s">
        <v>65</v>
      </c>
    </row>
    <row r="12" spans="1:12" ht="16.5" thickBot="1">
      <c r="B12" s="9"/>
      <c r="C12" s="10" t="s">
        <v>2</v>
      </c>
      <c r="D12" s="7"/>
      <c r="E12" s="11"/>
      <c r="F12" s="78">
        <v>0</v>
      </c>
      <c r="G12" s="78">
        <v>0</v>
      </c>
      <c r="H12" s="78">
        <v>0</v>
      </c>
      <c r="I12" s="31"/>
      <c r="L12" s="46" t="s">
        <v>66</v>
      </c>
    </row>
    <row r="13" spans="1:12" ht="16.5" thickBot="1">
      <c r="B13" s="9"/>
      <c r="C13" s="10" t="s">
        <v>3</v>
      </c>
      <c r="D13" s="7"/>
      <c r="E13" s="11"/>
      <c r="F13" s="78">
        <v>0</v>
      </c>
      <c r="G13" s="78">
        <v>0</v>
      </c>
      <c r="H13" s="78">
        <v>0</v>
      </c>
      <c r="I13" s="31"/>
      <c r="L13" s="47"/>
    </row>
    <row r="14" spans="1:12" ht="16.5" thickBot="1">
      <c r="B14" s="9"/>
      <c r="C14" s="10" t="s">
        <v>4</v>
      </c>
      <c r="D14" s="7"/>
      <c r="E14" s="11"/>
      <c r="F14" s="78">
        <v>0</v>
      </c>
      <c r="G14" s="78">
        <v>0</v>
      </c>
      <c r="H14" s="78">
        <v>0</v>
      </c>
      <c r="I14" s="31"/>
      <c r="L14" s="49" t="s">
        <v>120</v>
      </c>
    </row>
    <row r="15" spans="1:12" ht="16.5" thickBot="1">
      <c r="B15" s="9"/>
      <c r="C15" s="12" t="s">
        <v>24</v>
      </c>
      <c r="D15" s="7"/>
      <c r="E15" s="11"/>
      <c r="F15" s="78">
        <v>0</v>
      </c>
      <c r="G15" s="78">
        <v>0</v>
      </c>
      <c r="H15" s="78">
        <v>0</v>
      </c>
      <c r="I15" s="31"/>
      <c r="L15" s="56"/>
    </row>
    <row r="16" spans="1:12" ht="16.5" thickBot="1">
      <c r="B16" s="9"/>
      <c r="C16" s="12" t="s">
        <v>25</v>
      </c>
      <c r="D16" s="7" t="s">
        <v>48</v>
      </c>
      <c r="E16" s="11"/>
      <c r="F16" s="78">
        <v>0</v>
      </c>
      <c r="G16" s="78">
        <v>0</v>
      </c>
      <c r="H16" s="78">
        <v>0</v>
      </c>
      <c r="I16" s="31"/>
      <c r="L16" s="46" t="s">
        <v>67</v>
      </c>
    </row>
    <row r="17" spans="2:17" ht="16.5" thickBot="1">
      <c r="B17" s="9" t="s">
        <v>33</v>
      </c>
      <c r="C17" s="66" t="s">
        <v>84</v>
      </c>
      <c r="D17" s="7"/>
      <c r="E17" s="11"/>
      <c r="F17" s="77"/>
      <c r="G17" s="77"/>
      <c r="H17" s="77"/>
      <c r="I17" s="31"/>
      <c r="L17" s="121" t="s">
        <v>68</v>
      </c>
      <c r="M17" s="122"/>
      <c r="N17" s="123"/>
    </row>
    <row r="18" spans="2:17" ht="16.5" thickBot="1">
      <c r="B18" s="9"/>
      <c r="C18" s="12" t="s">
        <v>1</v>
      </c>
      <c r="D18" s="7" t="s">
        <v>30</v>
      </c>
      <c r="E18" s="11"/>
      <c r="F18" s="78">
        <v>0</v>
      </c>
      <c r="G18" s="78">
        <v>0</v>
      </c>
      <c r="H18" s="78">
        <v>0</v>
      </c>
      <c r="I18" s="31"/>
      <c r="L18" s="55"/>
      <c r="M18" s="46" t="s">
        <v>92</v>
      </c>
    </row>
    <row r="19" spans="2:17" ht="15.75">
      <c r="B19" s="9"/>
      <c r="C19" s="12" t="s">
        <v>2</v>
      </c>
      <c r="D19" s="7" t="s">
        <v>31</v>
      </c>
      <c r="E19" s="11"/>
      <c r="F19" s="78">
        <v>0</v>
      </c>
      <c r="G19" s="78">
        <v>0</v>
      </c>
      <c r="H19" s="78">
        <v>0</v>
      </c>
      <c r="I19" s="23">
        <v>0</v>
      </c>
      <c r="L19" s="49"/>
      <c r="M19" s="113"/>
      <c r="N19" s="113"/>
      <c r="O19" s="113"/>
      <c r="P19" s="113"/>
      <c r="Q19" s="53"/>
    </row>
    <row r="20" spans="2:17" ht="15.75">
      <c r="B20" s="9"/>
      <c r="C20" s="12" t="s">
        <v>3</v>
      </c>
      <c r="D20" s="7" t="s">
        <v>26</v>
      </c>
      <c r="E20" s="11"/>
      <c r="F20" s="78">
        <v>0</v>
      </c>
      <c r="G20" s="77"/>
      <c r="H20" s="78">
        <v>0</v>
      </c>
      <c r="I20" s="31"/>
      <c r="L20" s="114"/>
      <c r="M20" s="113"/>
      <c r="N20" s="113"/>
      <c r="O20" s="113"/>
      <c r="P20" s="113"/>
    </row>
    <row r="21" spans="2:17" ht="15.75">
      <c r="B21" s="9"/>
      <c r="C21" s="67" t="s">
        <v>4</v>
      </c>
      <c r="D21" s="5" t="s">
        <v>27</v>
      </c>
      <c r="E21" s="5"/>
      <c r="F21" s="78">
        <v>0</v>
      </c>
      <c r="G21" s="78">
        <v>0</v>
      </c>
      <c r="H21" s="78">
        <v>0</v>
      </c>
      <c r="I21" s="31"/>
      <c r="L21" s="49"/>
      <c r="M21" s="113"/>
      <c r="N21" s="113"/>
      <c r="O21" s="113"/>
      <c r="P21" s="113"/>
    </row>
    <row r="22" spans="2:17" ht="15.75">
      <c r="B22" s="9"/>
      <c r="C22" s="67" t="s">
        <v>24</v>
      </c>
      <c r="D22" s="5" t="s">
        <v>91</v>
      </c>
      <c r="E22" s="5"/>
      <c r="F22" s="78">
        <v>0</v>
      </c>
      <c r="G22" s="78">
        <v>0</v>
      </c>
      <c r="H22" s="78">
        <v>0</v>
      </c>
      <c r="I22" s="31"/>
      <c r="L22" s="49"/>
      <c r="M22" s="113"/>
      <c r="N22" s="113"/>
      <c r="O22" s="113"/>
      <c r="P22" s="113"/>
    </row>
    <row r="23" spans="2:17" ht="15.75">
      <c r="B23" s="24" t="s">
        <v>5</v>
      </c>
      <c r="C23" s="25" t="s">
        <v>37</v>
      </c>
      <c r="D23" s="25"/>
      <c r="E23" s="5"/>
      <c r="F23" s="78">
        <f>SUM(F11:F22)</f>
        <v>0</v>
      </c>
      <c r="G23" s="78">
        <f>SUM(G11:G22)</f>
        <v>0</v>
      </c>
      <c r="H23" s="78">
        <f>SUM(H11:H22)</f>
        <v>0</v>
      </c>
      <c r="I23" s="23">
        <f>SUM(I11:I22)</f>
        <v>0</v>
      </c>
      <c r="L23" s="49"/>
      <c r="M23" s="113"/>
      <c r="N23" s="113"/>
      <c r="O23" s="113"/>
      <c r="P23" s="113"/>
      <c r="Q23" s="53"/>
    </row>
    <row r="24" spans="2:17" ht="15.75">
      <c r="B24" s="9" t="s">
        <v>6</v>
      </c>
      <c r="C24" s="7" t="s">
        <v>87</v>
      </c>
      <c r="D24" s="7"/>
      <c r="E24" s="61"/>
      <c r="F24" s="77"/>
      <c r="G24" s="77"/>
      <c r="H24" s="77"/>
      <c r="I24" s="31"/>
      <c r="L24" s="113"/>
      <c r="M24" s="113"/>
      <c r="N24" s="113"/>
      <c r="O24" s="113"/>
      <c r="P24" s="113"/>
    </row>
    <row r="25" spans="2:17" ht="15.75">
      <c r="B25" s="9"/>
      <c r="C25" s="7" t="s">
        <v>93</v>
      </c>
      <c r="D25" s="7"/>
      <c r="E25" s="74">
        <v>0.44</v>
      </c>
      <c r="F25" s="78">
        <f>ROUND(($E$25)*SUM(F11:F19),0)</f>
        <v>0</v>
      </c>
      <c r="G25" s="78">
        <f>ROUND(($E$25)*SUM(G11:G19),0)</f>
        <v>0</v>
      </c>
      <c r="H25" s="78">
        <f>ROUND(($E$25)*SUM(H11:H19),0)</f>
        <v>0</v>
      </c>
      <c r="I25" s="23">
        <v>0</v>
      </c>
    </row>
    <row r="26" spans="2:17" ht="15.75">
      <c r="B26" s="9"/>
      <c r="C26" s="7" t="s">
        <v>94</v>
      </c>
      <c r="D26" s="7"/>
      <c r="E26" s="71">
        <v>7.6499999999999999E-2</v>
      </c>
      <c r="F26" s="78">
        <f>ROUND($F$22*E26,0)</f>
        <v>0</v>
      </c>
      <c r="G26" s="78">
        <f>ROUND($G$22*E26,0)</f>
        <v>0</v>
      </c>
      <c r="H26" s="78">
        <f>ROUND($H$22*E26,0)</f>
        <v>0</v>
      </c>
      <c r="I26" s="31"/>
    </row>
    <row r="27" spans="2:17" ht="15.75">
      <c r="B27" s="9" t="s">
        <v>7</v>
      </c>
      <c r="C27" s="7" t="s">
        <v>88</v>
      </c>
      <c r="D27" s="7"/>
      <c r="E27" s="71"/>
      <c r="F27" s="78">
        <f>SUM(F25:F26)</f>
        <v>0</v>
      </c>
      <c r="G27" s="78">
        <f>SUM(G25:G26)</f>
        <v>0</v>
      </c>
      <c r="H27" s="78">
        <f>SUM(H25:H26)</f>
        <v>0</v>
      </c>
      <c r="I27" s="23">
        <f>SUM(I25:I26)</f>
        <v>0</v>
      </c>
    </row>
    <row r="28" spans="2:17" ht="15.75">
      <c r="B28" s="9" t="s">
        <v>8</v>
      </c>
      <c r="C28" s="5" t="s">
        <v>38</v>
      </c>
      <c r="D28" s="7"/>
      <c r="E28" s="11"/>
      <c r="F28" s="78">
        <f>SUM(F23+F27)</f>
        <v>0</v>
      </c>
      <c r="G28" s="78">
        <f>SUM(G23+G27)</f>
        <v>0</v>
      </c>
      <c r="H28" s="78">
        <f>SUM(H23+H27)</f>
        <v>0</v>
      </c>
      <c r="I28" s="23">
        <f>SUM(I23+I27)</f>
        <v>0</v>
      </c>
      <c r="Q28" s="53"/>
    </row>
    <row r="29" spans="2:17" ht="15.75">
      <c r="B29" s="8" t="s">
        <v>9</v>
      </c>
      <c r="C29" s="5" t="s">
        <v>28</v>
      </c>
      <c r="D29" s="7"/>
      <c r="E29" s="14"/>
      <c r="F29" s="78">
        <v>0</v>
      </c>
      <c r="G29" s="78">
        <v>0</v>
      </c>
      <c r="H29" s="78">
        <v>0</v>
      </c>
      <c r="I29" s="23">
        <v>0</v>
      </c>
    </row>
    <row r="30" spans="2:17" ht="15.75">
      <c r="B30" s="15" t="s">
        <v>10</v>
      </c>
      <c r="C30" s="16" t="s">
        <v>19</v>
      </c>
      <c r="D30" s="6"/>
      <c r="E30" s="11"/>
      <c r="F30" s="78">
        <v>0</v>
      </c>
      <c r="G30" s="78">
        <v>0</v>
      </c>
      <c r="H30" s="78">
        <v>0</v>
      </c>
      <c r="I30" s="23">
        <v>0</v>
      </c>
    </row>
    <row r="31" spans="2:17" ht="15.75">
      <c r="B31" s="9" t="s">
        <v>11</v>
      </c>
      <c r="C31" s="17" t="s">
        <v>34</v>
      </c>
      <c r="D31" s="7"/>
      <c r="E31" s="11"/>
      <c r="F31" s="78">
        <v>0</v>
      </c>
      <c r="G31" s="78">
        <v>0</v>
      </c>
      <c r="H31" s="78">
        <v>0</v>
      </c>
      <c r="I31" s="23">
        <v>0</v>
      </c>
    </row>
    <row r="32" spans="2:17" ht="15.75">
      <c r="B32" s="9" t="s">
        <v>12</v>
      </c>
      <c r="C32" s="17" t="s">
        <v>35</v>
      </c>
      <c r="D32" s="7"/>
      <c r="E32" s="11"/>
      <c r="F32" s="79"/>
      <c r="G32" s="79"/>
      <c r="H32" s="79"/>
      <c r="I32" s="32"/>
      <c r="N32" s="43" t="s">
        <v>61</v>
      </c>
    </row>
    <row r="33" spans="1:17" ht="15.75">
      <c r="B33" s="26"/>
      <c r="C33" s="17" t="s">
        <v>39</v>
      </c>
      <c r="D33" s="7"/>
      <c r="E33" s="11"/>
      <c r="F33" s="78">
        <f>SUM(M35:M38)</f>
        <v>0</v>
      </c>
      <c r="G33" s="78">
        <v>0</v>
      </c>
      <c r="H33" s="78">
        <v>0</v>
      </c>
      <c r="I33" s="32"/>
      <c r="L33" s="44" t="s">
        <v>55</v>
      </c>
      <c r="N33" s="43" t="s">
        <v>62</v>
      </c>
    </row>
    <row r="34" spans="1:17" ht="15.75">
      <c r="B34" s="9"/>
      <c r="C34" s="17" t="s">
        <v>40</v>
      </c>
      <c r="D34" s="7"/>
      <c r="E34" s="11"/>
      <c r="F34" s="78">
        <v>0</v>
      </c>
      <c r="G34" s="78">
        <v>0</v>
      </c>
      <c r="H34" s="78">
        <v>0</v>
      </c>
      <c r="I34" s="23">
        <v>0</v>
      </c>
      <c r="L34" s="44" t="s">
        <v>56</v>
      </c>
      <c r="M34" s="42" t="s">
        <v>54</v>
      </c>
      <c r="N34" s="43" t="s">
        <v>63</v>
      </c>
      <c r="Q34" s="53"/>
    </row>
    <row r="35" spans="1:17" ht="15.75">
      <c r="B35" s="9"/>
      <c r="C35" s="17" t="s">
        <v>86</v>
      </c>
      <c r="D35" s="7"/>
      <c r="E35" s="11"/>
      <c r="F35" s="78">
        <v>0</v>
      </c>
      <c r="G35" s="78">
        <v>0</v>
      </c>
      <c r="H35" s="78">
        <v>0</v>
      </c>
      <c r="I35" s="23">
        <v>0</v>
      </c>
      <c r="L35" s="36" t="s">
        <v>50</v>
      </c>
      <c r="M35" s="39"/>
      <c r="N35" s="45">
        <f>IF(M35&gt;=25000,"25,000",M35)</f>
        <v>0</v>
      </c>
    </row>
    <row r="36" spans="1:17" ht="15.75">
      <c r="B36" s="9" t="s">
        <v>13</v>
      </c>
      <c r="C36" s="17" t="s">
        <v>36</v>
      </c>
      <c r="D36" s="7"/>
      <c r="E36" s="11"/>
      <c r="F36" s="78">
        <v>0</v>
      </c>
      <c r="G36" s="78">
        <v>0</v>
      </c>
      <c r="H36" s="78">
        <v>0</v>
      </c>
      <c r="I36" s="23">
        <v>0</v>
      </c>
      <c r="L36" s="37" t="s">
        <v>51</v>
      </c>
      <c r="M36" s="40"/>
      <c r="N36" s="45">
        <f>IF(M36&gt;=25000,"25,000",M36)</f>
        <v>0</v>
      </c>
    </row>
    <row r="37" spans="1:17" ht="15.75">
      <c r="B37" s="9" t="s">
        <v>14</v>
      </c>
      <c r="C37" s="7" t="s">
        <v>18</v>
      </c>
      <c r="D37" s="7"/>
      <c r="E37" s="11"/>
      <c r="F37" s="78">
        <v>0</v>
      </c>
      <c r="G37" s="78">
        <v>0</v>
      </c>
      <c r="H37" s="78">
        <v>0</v>
      </c>
      <c r="I37" s="23">
        <v>0</v>
      </c>
      <c r="L37" s="37" t="s">
        <v>52</v>
      </c>
      <c r="M37" s="40"/>
      <c r="N37" s="45">
        <f>IF(M37&gt;=25000,"25,000",M37)</f>
        <v>0</v>
      </c>
      <c r="Q37" s="54"/>
    </row>
    <row r="38" spans="1:17" ht="15.75">
      <c r="B38" s="9" t="s">
        <v>15</v>
      </c>
      <c r="C38" s="7" t="s">
        <v>114</v>
      </c>
      <c r="D38" s="7"/>
      <c r="E38" s="11"/>
      <c r="F38" s="78">
        <v>0</v>
      </c>
      <c r="G38" s="78">
        <v>0</v>
      </c>
      <c r="H38" s="78">
        <v>0</v>
      </c>
      <c r="I38" s="23">
        <v>0</v>
      </c>
      <c r="L38" s="38" t="s">
        <v>53</v>
      </c>
      <c r="M38" s="41"/>
      <c r="N38" s="45">
        <f>IF(M38&gt;=25000,"25,000",M38)</f>
        <v>0</v>
      </c>
      <c r="Q38" s="54"/>
    </row>
    <row r="39" spans="1:17" ht="15.75">
      <c r="B39" s="9" t="s">
        <v>85</v>
      </c>
      <c r="C39" s="66" t="s">
        <v>110</v>
      </c>
      <c r="D39" s="76"/>
      <c r="E39" s="112">
        <v>0.38</v>
      </c>
      <c r="F39" s="80">
        <f>F20*E39</f>
        <v>0</v>
      </c>
      <c r="G39" s="79"/>
      <c r="H39" s="80">
        <f>H20*E39</f>
        <v>0</v>
      </c>
      <c r="I39" s="32"/>
      <c r="Q39" s="54"/>
    </row>
    <row r="40" spans="1:17" ht="15.75">
      <c r="B40" s="13" t="s">
        <v>89</v>
      </c>
      <c r="C40" s="6" t="s">
        <v>29</v>
      </c>
      <c r="D40" s="6"/>
      <c r="E40" s="18"/>
      <c r="F40" s="78">
        <f>SUM(F28:F39)</f>
        <v>0</v>
      </c>
      <c r="G40" s="78">
        <f>SUM(G28:G39)</f>
        <v>0</v>
      </c>
      <c r="H40" s="78">
        <f>SUM(H28:H39)</f>
        <v>0</v>
      </c>
      <c r="I40" s="23">
        <f>SUM(I28:I39)</f>
        <v>0</v>
      </c>
      <c r="Q40" s="54"/>
    </row>
    <row r="41" spans="1:17" ht="15.75">
      <c r="B41" s="9" t="s">
        <v>90</v>
      </c>
      <c r="C41" s="7" t="s">
        <v>41</v>
      </c>
      <c r="D41" s="7"/>
      <c r="E41" s="6"/>
      <c r="F41" s="79"/>
      <c r="G41" s="79"/>
      <c r="H41" s="79"/>
      <c r="I41" s="32"/>
      <c r="L41" s="93" t="s">
        <v>105</v>
      </c>
      <c r="Q41" s="54"/>
    </row>
    <row r="42" spans="1:17" ht="15.75">
      <c r="B42" s="34" t="s">
        <v>42</v>
      </c>
      <c r="C42" s="81">
        <f>IF(L17="Research Non-State On-Campus",0.48,IF(L17="Research State On-Campus",0.24,IF(L17="Public Service Non-State On-Campus",0.35,IF(L17="Public Service State On-Campus",0.175,IF(L17="Instruction Non-State On-Campus",0.49,IF(L17="Instruction State On-Campus",0.245,IF(L17="Off-Campus Non-State",0.26,IF(L17="Off-Campus State",0.13,L18))))))))</f>
        <v>0.48</v>
      </c>
      <c r="D42" s="82" t="s">
        <v>43</v>
      </c>
      <c r="E42" s="83">
        <f>IF($N$35&gt;25000,"25000",$N$35)+IF($N$36&gt;25000,"25000",$N$36)+IF($N$37&gt;25000,"25000",$N$37)+IF($N$38&gt;25000,"25000",$N$38)+$F$40-$F$33-$F$37-$F$39-$F$38</f>
        <v>0</v>
      </c>
      <c r="F42" s="80">
        <f>ROUND($E$42*C42,0)</f>
        <v>0</v>
      </c>
      <c r="G42" s="80">
        <f>ROUND((G40-G37-G33-G39-G38)*L42,0)</f>
        <v>0</v>
      </c>
      <c r="H42" s="80">
        <f>ROUND((H40-H37-H33-H39-H38)*L42,0)</f>
        <v>0</v>
      </c>
      <c r="I42" s="32"/>
      <c r="L42">
        <f>IF($L$17="Public Service State On-Campus",0.35,IF($L$17="Other (enter rate below)",0.48,IF($L$17="Public Service State On-Campus",0.35,IF(L17="Research State On-Campus",0.48,IF(L17="Instruction State On-Campus",0.49,IF(L17="Off-Campus State",0.26,C42))))))</f>
        <v>0.48</v>
      </c>
      <c r="Q42" s="54"/>
    </row>
    <row r="43" spans="1:17" ht="15.75">
      <c r="B43" s="85"/>
      <c r="C43" s="81"/>
      <c r="D43" s="82" t="s">
        <v>100</v>
      </c>
      <c r="E43" s="83"/>
      <c r="F43" s="79"/>
      <c r="G43" s="80">
        <v>0</v>
      </c>
      <c r="H43" s="79"/>
      <c r="I43" s="32"/>
      <c r="Q43" s="54"/>
    </row>
    <row r="44" spans="1:17" ht="17.25" thickBot="1">
      <c r="B44" s="33" t="s">
        <v>115</v>
      </c>
      <c r="C44" s="19" t="s">
        <v>32</v>
      </c>
      <c r="D44" s="20"/>
      <c r="E44" s="21"/>
      <c r="F44" s="86">
        <f>SUM(F40:F43)</f>
        <v>0</v>
      </c>
      <c r="G44" s="86">
        <f>SUM(G40:G43)</f>
        <v>0</v>
      </c>
      <c r="H44" s="86">
        <f>SUM(H40:H43)</f>
        <v>0</v>
      </c>
      <c r="I44" s="35">
        <f>SUM(I40:I43)</f>
        <v>0</v>
      </c>
      <c r="J44" s="64"/>
      <c r="Q44" s="54"/>
    </row>
    <row r="45" spans="1:17" ht="16.5">
      <c r="B45" s="65" t="s">
        <v>116</v>
      </c>
      <c r="D45" s="6"/>
      <c r="E45" s="6"/>
      <c r="F45" s="118"/>
      <c r="G45" s="118"/>
      <c r="H45" s="118"/>
      <c r="I45" s="118"/>
      <c r="J45" s="64"/>
      <c r="Q45" s="54"/>
    </row>
    <row r="46" spans="1:17" ht="16.5">
      <c r="B46" s="65"/>
      <c r="C46" s="65" t="s">
        <v>117</v>
      </c>
      <c r="D46" s="6"/>
      <c r="E46" s="6"/>
      <c r="F46" s="118"/>
      <c r="G46" s="118"/>
      <c r="H46" s="118"/>
      <c r="I46" s="118"/>
      <c r="J46" s="64"/>
      <c r="Q46" s="54"/>
    </row>
    <row r="47" spans="1:17" ht="16.5">
      <c r="A47" s="65"/>
      <c r="B47" s="65"/>
      <c r="C47" s="22"/>
      <c r="D47" s="2"/>
      <c r="E47" s="2"/>
      <c r="F47" s="2"/>
      <c r="G47" s="2"/>
      <c r="H47" s="2"/>
      <c r="I47" s="2"/>
      <c r="J47" s="64"/>
      <c r="Q47" s="54"/>
    </row>
    <row r="48" spans="1:17" ht="16.5" customHeight="1">
      <c r="A48" s="124" t="s">
        <v>16</v>
      </c>
      <c r="B48" s="124"/>
      <c r="C48" s="124"/>
      <c r="D48" s="124"/>
      <c r="E48" s="124"/>
      <c r="F48" s="124"/>
      <c r="G48" s="124"/>
      <c r="H48" s="124"/>
      <c r="I48" s="124"/>
      <c r="J48" s="124"/>
      <c r="K48" s="70"/>
      <c r="Q48" s="54"/>
    </row>
    <row r="49" spans="1:17" ht="15.75">
      <c r="A49" s="129" t="s">
        <v>20</v>
      </c>
      <c r="B49" s="129"/>
      <c r="C49" s="129"/>
      <c r="D49" s="129"/>
      <c r="E49" s="129"/>
      <c r="F49" s="129"/>
      <c r="G49" s="129"/>
      <c r="H49" s="129"/>
      <c r="I49" s="129"/>
      <c r="J49" s="129"/>
      <c r="K49" s="29"/>
      <c r="Q49" s="54"/>
    </row>
    <row r="50" spans="1:17" ht="15.75">
      <c r="A50" s="3" t="s">
        <v>44</v>
      </c>
      <c r="B50" s="29"/>
      <c r="C50" s="29"/>
      <c r="D50" s="29"/>
      <c r="E50" s="29"/>
      <c r="F50" s="29"/>
      <c r="G50" s="29"/>
      <c r="H50" s="29"/>
      <c r="I50" s="29"/>
      <c r="J50" s="29"/>
      <c r="K50" s="29"/>
      <c r="Q50" s="54"/>
    </row>
    <row r="51" spans="1:17" ht="36.75" customHeight="1">
      <c r="C51" s="4" t="s">
        <v>22</v>
      </c>
      <c r="D51" s="89"/>
      <c r="E51" s="126" t="str">
        <f>E5</f>
        <v>(Insert project title here.  Sheet will auto-fill on subsequent years/composite)</v>
      </c>
      <c r="F51" s="126"/>
      <c r="G51" s="126"/>
      <c r="H51" s="126"/>
      <c r="I51" s="126"/>
      <c r="J51" s="119"/>
      <c r="K51" s="22"/>
      <c r="Q51" s="54"/>
    </row>
    <row r="52" spans="1:17" ht="15.75">
      <c r="B52" s="4"/>
      <c r="C52" s="48" t="s">
        <v>21</v>
      </c>
      <c r="E52" s="66" t="str">
        <f>E6</f>
        <v>(Insert investigator(s) here.  Sheet will auto-fill on subsequent years/composite)</v>
      </c>
      <c r="F52" s="66"/>
      <c r="G52" s="66"/>
      <c r="H52" s="66"/>
      <c r="I52" s="66"/>
      <c r="K52" s="59"/>
      <c r="Q52" s="54"/>
    </row>
    <row r="53" spans="1:17">
      <c r="Q53" s="54"/>
    </row>
    <row r="54" spans="1:17" ht="13.5" thickBot="1">
      <c r="Q54" s="54"/>
    </row>
    <row r="55" spans="1:17" ht="32.25" thickBot="1">
      <c r="B55" s="6"/>
      <c r="C55" s="6"/>
      <c r="D55" s="6"/>
      <c r="E55" s="6"/>
      <c r="F55" s="68" t="s">
        <v>23</v>
      </c>
      <c r="G55" s="68" t="s">
        <v>98</v>
      </c>
      <c r="H55" s="91" t="s">
        <v>103</v>
      </c>
      <c r="I55" s="91" t="s">
        <v>104</v>
      </c>
      <c r="L55" s="49" t="s">
        <v>76</v>
      </c>
      <c r="Q55" s="54"/>
    </row>
    <row r="56" spans="1:17" ht="15.75">
      <c r="B56" s="62" t="s">
        <v>0</v>
      </c>
      <c r="C56" s="63" t="s">
        <v>83</v>
      </c>
      <c r="D56" s="63"/>
      <c r="E56" s="107"/>
      <c r="F56" s="100"/>
      <c r="G56" s="84"/>
      <c r="H56" s="84"/>
      <c r="I56" s="60"/>
      <c r="L56" s="57">
        <f>L15+(12*31)</f>
        <v>372</v>
      </c>
      <c r="Q56" s="54"/>
    </row>
    <row r="57" spans="1:17" ht="15.75">
      <c r="B57" s="9"/>
      <c r="C57" s="10" t="s">
        <v>1</v>
      </c>
      <c r="D57" s="106" t="str">
        <f>IF(D11=""," ",D11)</f>
        <v xml:space="preserve"> </v>
      </c>
      <c r="E57" s="11"/>
      <c r="F57" s="101">
        <f t="shared" ref="F57:H62" si="0">ROUND(SUM(F11+(F11*$L$10)),0)</f>
        <v>0</v>
      </c>
      <c r="G57" s="78">
        <f t="shared" si="0"/>
        <v>0</v>
      </c>
      <c r="H57" s="78">
        <f t="shared" si="0"/>
        <v>0</v>
      </c>
      <c r="I57" s="31"/>
      <c r="L57" s="49"/>
      <c r="Q57" s="54"/>
    </row>
    <row r="58" spans="1:17" ht="15.75">
      <c r="B58" s="9"/>
      <c r="C58" s="10" t="s">
        <v>2</v>
      </c>
      <c r="D58" s="106" t="str">
        <f>IF(D12=""," ",D12)</f>
        <v xml:space="preserve"> </v>
      </c>
      <c r="E58" s="11"/>
      <c r="F58" s="101">
        <f t="shared" si="0"/>
        <v>0</v>
      </c>
      <c r="G58" s="78">
        <f t="shared" si="0"/>
        <v>0</v>
      </c>
      <c r="H58" s="78">
        <f t="shared" si="0"/>
        <v>0</v>
      </c>
      <c r="I58" s="31"/>
      <c r="L58" s="114"/>
      <c r="Q58" s="54"/>
    </row>
    <row r="59" spans="1:17" ht="15.75">
      <c r="B59" s="9"/>
      <c r="C59" s="10" t="s">
        <v>3</v>
      </c>
      <c r="D59" s="106" t="str">
        <f>IF(D13=""," ",D13)</f>
        <v xml:space="preserve"> </v>
      </c>
      <c r="E59" s="11"/>
      <c r="F59" s="101">
        <f t="shared" si="0"/>
        <v>0</v>
      </c>
      <c r="G59" s="78">
        <f t="shared" si="0"/>
        <v>0</v>
      </c>
      <c r="H59" s="78">
        <f t="shared" si="0"/>
        <v>0</v>
      </c>
      <c r="I59" s="31"/>
      <c r="Q59" s="54"/>
    </row>
    <row r="60" spans="1:17" ht="15.75">
      <c r="B60" s="9"/>
      <c r="C60" s="10" t="s">
        <v>4</v>
      </c>
      <c r="D60" s="106" t="str">
        <f>IF(D14=""," ",D14)</f>
        <v xml:space="preserve"> </v>
      </c>
      <c r="E60" s="11"/>
      <c r="F60" s="101">
        <f t="shared" si="0"/>
        <v>0</v>
      </c>
      <c r="G60" s="78">
        <f t="shared" si="0"/>
        <v>0</v>
      </c>
      <c r="H60" s="78">
        <f t="shared" si="0"/>
        <v>0</v>
      </c>
      <c r="I60" s="31"/>
      <c r="Q60" s="54"/>
    </row>
    <row r="61" spans="1:17" ht="15.75">
      <c r="B61" s="9"/>
      <c r="C61" s="12" t="s">
        <v>24</v>
      </c>
      <c r="D61" s="106" t="str">
        <f>IF(D15=""," ",D15)</f>
        <v xml:space="preserve"> </v>
      </c>
      <c r="E61" s="11"/>
      <c r="F61" s="101">
        <f t="shared" si="0"/>
        <v>0</v>
      </c>
      <c r="G61" s="78">
        <f t="shared" si="0"/>
        <v>0</v>
      </c>
      <c r="H61" s="78">
        <f t="shared" si="0"/>
        <v>0</v>
      </c>
      <c r="I61" s="31"/>
      <c r="Q61" s="54"/>
    </row>
    <row r="62" spans="1:17" ht="15.75">
      <c r="B62" s="9"/>
      <c r="C62" s="12" t="s">
        <v>25</v>
      </c>
      <c r="D62" s="7" t="s">
        <v>48</v>
      </c>
      <c r="E62" s="11"/>
      <c r="F62" s="101">
        <f t="shared" si="0"/>
        <v>0</v>
      </c>
      <c r="G62" s="78">
        <f t="shared" si="0"/>
        <v>0</v>
      </c>
      <c r="H62" s="78">
        <f t="shared" si="0"/>
        <v>0</v>
      </c>
      <c r="I62" s="31"/>
      <c r="Q62" s="54"/>
    </row>
    <row r="63" spans="1:17" ht="15.75">
      <c r="B63" s="9" t="s">
        <v>33</v>
      </c>
      <c r="C63" s="66" t="s">
        <v>84</v>
      </c>
      <c r="D63" s="7"/>
      <c r="E63" s="11"/>
      <c r="F63" s="102"/>
      <c r="G63" s="77"/>
      <c r="H63" s="77"/>
      <c r="I63" s="31"/>
      <c r="Q63" s="54"/>
    </row>
    <row r="64" spans="1:17" ht="15.75">
      <c r="B64" s="9"/>
      <c r="C64" s="12" t="s">
        <v>1</v>
      </c>
      <c r="D64" s="7" t="s">
        <v>30</v>
      </c>
      <c r="E64" s="11"/>
      <c r="F64" s="101">
        <f t="shared" ref="F64:H65" si="1">ROUND(SUM(F18+(F18*$L$10)),0)</f>
        <v>0</v>
      </c>
      <c r="G64" s="78">
        <f t="shared" si="1"/>
        <v>0</v>
      </c>
      <c r="H64" s="78">
        <f t="shared" si="1"/>
        <v>0</v>
      </c>
      <c r="I64" s="31"/>
      <c r="Q64" s="54"/>
    </row>
    <row r="65" spans="2:17" ht="15.75">
      <c r="B65" s="9"/>
      <c r="C65" s="12" t="s">
        <v>2</v>
      </c>
      <c r="D65" s="7" t="s">
        <v>31</v>
      </c>
      <c r="E65" s="11"/>
      <c r="F65" s="101">
        <f t="shared" si="1"/>
        <v>0</v>
      </c>
      <c r="G65" s="78">
        <f t="shared" si="1"/>
        <v>0</v>
      </c>
      <c r="H65" s="78">
        <f t="shared" si="1"/>
        <v>0</v>
      </c>
      <c r="I65" s="23">
        <v>0</v>
      </c>
      <c r="Q65" s="54"/>
    </row>
    <row r="66" spans="2:17" ht="15.75">
      <c r="B66" s="9"/>
      <c r="C66" s="12" t="s">
        <v>3</v>
      </c>
      <c r="D66" s="7" t="s">
        <v>26</v>
      </c>
      <c r="E66" s="11"/>
      <c r="F66" s="101">
        <f>ROUND(SUM(F20+(F20*$L$10)),0)</f>
        <v>0</v>
      </c>
      <c r="G66" s="77"/>
      <c r="H66" s="78">
        <f>ROUND(SUM(H20+(H20*$L$10)),0)</f>
        <v>0</v>
      </c>
      <c r="I66" s="31"/>
      <c r="Q66" s="54"/>
    </row>
    <row r="67" spans="2:17" ht="15.75">
      <c r="B67" s="9"/>
      <c r="C67" s="12" t="s">
        <v>4</v>
      </c>
      <c r="D67" s="7" t="s">
        <v>27</v>
      </c>
      <c r="E67" s="11"/>
      <c r="F67" s="101">
        <f>ROUND(SUM(F21+(F21*$L$10)),0)</f>
        <v>0</v>
      </c>
      <c r="G67" s="78">
        <f>ROUND(SUM(G21+(G21*$L$10)),0)</f>
        <v>0</v>
      </c>
      <c r="H67" s="78">
        <f>ROUND(SUM(H21+(H21*$L$10)),0)</f>
        <v>0</v>
      </c>
      <c r="I67" s="31"/>
      <c r="Q67" s="54"/>
    </row>
    <row r="68" spans="2:17" ht="15.75">
      <c r="B68" s="9"/>
      <c r="C68" s="12" t="s">
        <v>24</v>
      </c>
      <c r="D68" s="7" t="s">
        <v>91</v>
      </c>
      <c r="E68" s="11"/>
      <c r="F68" s="101">
        <v>0</v>
      </c>
      <c r="G68" s="78">
        <v>0</v>
      </c>
      <c r="H68" s="78">
        <v>0</v>
      </c>
      <c r="I68" s="31"/>
      <c r="Q68" s="54"/>
    </row>
    <row r="69" spans="2:17" ht="15.75">
      <c r="B69" s="24" t="s">
        <v>5</v>
      </c>
      <c r="C69" s="25" t="s">
        <v>37</v>
      </c>
      <c r="D69" s="25"/>
      <c r="E69" s="11"/>
      <c r="F69" s="101">
        <f>SUM(F57:F68)</f>
        <v>0</v>
      </c>
      <c r="G69" s="78">
        <f>SUM(G57:G68)</f>
        <v>0</v>
      </c>
      <c r="H69" s="78">
        <f>SUM(H57:H68)</f>
        <v>0</v>
      </c>
      <c r="I69" s="23">
        <f>SUM(I57:I68)</f>
        <v>0</v>
      </c>
      <c r="Q69" s="54"/>
    </row>
    <row r="70" spans="2:17" ht="15.75">
      <c r="B70" s="9" t="s">
        <v>6</v>
      </c>
      <c r="C70" s="7" t="s">
        <v>87</v>
      </c>
      <c r="D70" s="7"/>
      <c r="E70" s="61"/>
      <c r="F70" s="102"/>
      <c r="G70" s="77"/>
      <c r="H70" s="77"/>
      <c r="I70" s="31"/>
      <c r="Q70" s="54"/>
    </row>
    <row r="71" spans="2:17" ht="15.75">
      <c r="B71" s="9"/>
      <c r="C71" s="7" t="s">
        <v>93</v>
      </c>
      <c r="D71" s="7"/>
      <c r="E71" s="74">
        <v>0.44</v>
      </c>
      <c r="F71" s="101">
        <f>ROUND(($E$71)*SUM(F57:F65),0)</f>
        <v>0</v>
      </c>
      <c r="G71" s="78">
        <f>ROUND(($E$71)*SUM(G57:G65),0)</f>
        <v>0</v>
      </c>
      <c r="H71" s="78">
        <f>ROUND(($E$71)*SUM(H57:H65),0)</f>
        <v>0</v>
      </c>
      <c r="I71" s="23">
        <v>0</v>
      </c>
      <c r="Q71" s="54"/>
    </row>
    <row r="72" spans="2:17" ht="15.75">
      <c r="B72" s="9"/>
      <c r="C72" s="7" t="s">
        <v>94</v>
      </c>
      <c r="D72" s="7"/>
      <c r="E72" s="71">
        <v>7.6499999999999999E-2</v>
      </c>
      <c r="F72" s="101">
        <f>F68*$E$72</f>
        <v>0</v>
      </c>
      <c r="G72" s="78">
        <f>G68*$E$72</f>
        <v>0</v>
      </c>
      <c r="H72" s="78">
        <f>H68*$E$72</f>
        <v>0</v>
      </c>
      <c r="I72" s="31"/>
      <c r="Q72" s="54"/>
    </row>
    <row r="73" spans="2:17" ht="15.75">
      <c r="B73" s="9" t="s">
        <v>7</v>
      </c>
      <c r="C73" s="7" t="s">
        <v>88</v>
      </c>
      <c r="D73" s="7"/>
      <c r="E73" s="71"/>
      <c r="F73" s="101">
        <f>SUM(F71:F72)</f>
        <v>0</v>
      </c>
      <c r="G73" s="78">
        <f>SUM(G71:G72)</f>
        <v>0</v>
      </c>
      <c r="H73" s="78">
        <f>SUM(H71:H72)</f>
        <v>0</v>
      </c>
      <c r="I73" s="23">
        <f>SUM(I71:I72)</f>
        <v>0</v>
      </c>
      <c r="Q73" s="54"/>
    </row>
    <row r="74" spans="2:17" ht="15.75">
      <c r="B74" s="9" t="s">
        <v>8</v>
      </c>
      <c r="C74" s="7" t="s">
        <v>38</v>
      </c>
      <c r="D74" s="7"/>
      <c r="E74" s="11"/>
      <c r="F74" s="101">
        <f>SUM(F69+F73)</f>
        <v>0</v>
      </c>
      <c r="G74" s="78">
        <f>SUM(G69+G73)</f>
        <v>0</v>
      </c>
      <c r="H74" s="78">
        <f>SUM(H69+H73)</f>
        <v>0</v>
      </c>
      <c r="I74" s="23">
        <f>SUM(I69+I73)</f>
        <v>0</v>
      </c>
      <c r="Q74" s="54"/>
    </row>
    <row r="75" spans="2:17" ht="15.75">
      <c r="B75" s="9" t="s">
        <v>9</v>
      </c>
      <c r="C75" s="7" t="s">
        <v>28</v>
      </c>
      <c r="D75" s="7"/>
      <c r="E75" s="11"/>
      <c r="F75" s="101">
        <f t="shared" ref="F75:H77" si="2">ROUND(SUM(F29+(F29*$L$13)),0)</f>
        <v>0</v>
      </c>
      <c r="G75" s="78">
        <f t="shared" si="2"/>
        <v>0</v>
      </c>
      <c r="H75" s="78">
        <f t="shared" si="2"/>
        <v>0</v>
      </c>
      <c r="I75" s="23">
        <v>0</v>
      </c>
      <c r="Q75" s="54"/>
    </row>
    <row r="76" spans="2:17" ht="15.75">
      <c r="B76" s="9" t="s">
        <v>10</v>
      </c>
      <c r="C76" s="17" t="s">
        <v>19</v>
      </c>
      <c r="D76" s="7"/>
      <c r="E76" s="11"/>
      <c r="F76" s="101">
        <f t="shared" si="2"/>
        <v>0</v>
      </c>
      <c r="G76" s="78">
        <f t="shared" si="2"/>
        <v>0</v>
      </c>
      <c r="H76" s="78">
        <f t="shared" si="2"/>
        <v>0</v>
      </c>
      <c r="I76" s="23">
        <v>0</v>
      </c>
      <c r="N76" s="43" t="s">
        <v>61</v>
      </c>
      <c r="Q76" s="54"/>
    </row>
    <row r="77" spans="2:17" ht="15.75">
      <c r="B77" s="9" t="s">
        <v>11</v>
      </c>
      <c r="C77" s="17" t="s">
        <v>34</v>
      </c>
      <c r="D77" s="7"/>
      <c r="E77" s="11"/>
      <c r="F77" s="101">
        <f t="shared" si="2"/>
        <v>0</v>
      </c>
      <c r="G77" s="78">
        <f t="shared" si="2"/>
        <v>0</v>
      </c>
      <c r="H77" s="78">
        <f t="shared" si="2"/>
        <v>0</v>
      </c>
      <c r="I77" s="23">
        <v>0</v>
      </c>
      <c r="L77" s="44" t="s">
        <v>55</v>
      </c>
      <c r="N77" s="43" t="s">
        <v>62</v>
      </c>
      <c r="Q77" s="54"/>
    </row>
    <row r="78" spans="2:17" ht="15.75">
      <c r="B78" s="9" t="s">
        <v>12</v>
      </c>
      <c r="C78" s="17" t="s">
        <v>35</v>
      </c>
      <c r="D78" s="7"/>
      <c r="E78" s="11"/>
      <c r="F78" s="103"/>
      <c r="G78" s="79"/>
      <c r="H78" s="79"/>
      <c r="I78" s="32"/>
      <c r="L78" s="44" t="s">
        <v>56</v>
      </c>
      <c r="M78" s="42" t="s">
        <v>57</v>
      </c>
      <c r="N78" s="43" t="s">
        <v>63</v>
      </c>
      <c r="Q78" s="54"/>
    </row>
    <row r="79" spans="2:17" ht="15.75">
      <c r="B79" s="26"/>
      <c r="C79" s="17" t="s">
        <v>39</v>
      </c>
      <c r="D79" s="7"/>
      <c r="E79" s="11"/>
      <c r="F79" s="101">
        <f>SUM(M79:M82)</f>
        <v>0</v>
      </c>
      <c r="G79" s="78">
        <v>0</v>
      </c>
      <c r="H79" s="78">
        <v>0</v>
      </c>
      <c r="I79" s="32"/>
      <c r="L79" s="36" t="s">
        <v>50</v>
      </c>
      <c r="M79" s="39"/>
      <c r="N79" s="45">
        <f>IF(M79+N35&gt;=25000,25000-N35,M79)</f>
        <v>0</v>
      </c>
      <c r="Q79" s="54"/>
    </row>
    <row r="80" spans="2:17" ht="15.75">
      <c r="B80" s="9"/>
      <c r="C80" s="17" t="s">
        <v>40</v>
      </c>
      <c r="D80" s="7"/>
      <c r="E80" s="11"/>
      <c r="F80" s="101">
        <f t="shared" ref="F80:H82" si="3">ROUND(SUM(F34+(F34*$L$13)),0)</f>
        <v>0</v>
      </c>
      <c r="G80" s="78">
        <f t="shared" si="3"/>
        <v>0</v>
      </c>
      <c r="H80" s="78">
        <f t="shared" si="3"/>
        <v>0</v>
      </c>
      <c r="I80" s="23">
        <v>0</v>
      </c>
      <c r="L80" s="37" t="s">
        <v>51</v>
      </c>
      <c r="M80" s="40"/>
      <c r="N80" s="45">
        <f>IF(M80+N36&gt;=25000,25000-N36,M80)</f>
        <v>0</v>
      </c>
      <c r="Q80" s="54"/>
    </row>
    <row r="81" spans="1:17" ht="15.75">
      <c r="B81" s="9"/>
      <c r="C81" s="17" t="s">
        <v>86</v>
      </c>
      <c r="D81" s="7"/>
      <c r="E81" s="11"/>
      <c r="F81" s="101">
        <f t="shared" si="3"/>
        <v>0</v>
      </c>
      <c r="G81" s="78">
        <f t="shared" si="3"/>
        <v>0</v>
      </c>
      <c r="H81" s="78">
        <f t="shared" si="3"/>
        <v>0</v>
      </c>
      <c r="I81" s="23">
        <v>0</v>
      </c>
      <c r="L81" s="37" t="s">
        <v>52</v>
      </c>
      <c r="M81" s="40"/>
      <c r="N81" s="45">
        <f>IF(M81+N37&gt;=25000,25000-N37,M81)</f>
        <v>0</v>
      </c>
      <c r="Q81" s="54"/>
    </row>
    <row r="82" spans="1:17" ht="15.75">
      <c r="B82" s="9" t="s">
        <v>13</v>
      </c>
      <c r="C82" s="17" t="s">
        <v>36</v>
      </c>
      <c r="D82" s="7"/>
      <c r="E82" s="11"/>
      <c r="F82" s="101">
        <f t="shared" si="3"/>
        <v>0</v>
      </c>
      <c r="G82" s="78">
        <f t="shared" si="3"/>
        <v>0</v>
      </c>
      <c r="H82" s="78">
        <f t="shared" si="3"/>
        <v>0</v>
      </c>
      <c r="I82" s="23">
        <v>0</v>
      </c>
      <c r="L82" s="38" t="s">
        <v>53</v>
      </c>
      <c r="M82" s="41"/>
      <c r="N82" s="45">
        <f>IF(M82+N38&gt;=25000,25000-N38,M82)</f>
        <v>0</v>
      </c>
      <c r="Q82" s="54"/>
    </row>
    <row r="83" spans="1:17" ht="15.75">
      <c r="B83" s="9" t="s">
        <v>14</v>
      </c>
      <c r="C83" s="7" t="s">
        <v>18</v>
      </c>
      <c r="D83" s="7"/>
      <c r="E83" s="11"/>
      <c r="F83" s="101">
        <v>0</v>
      </c>
      <c r="G83" s="78">
        <v>0</v>
      </c>
      <c r="H83" s="78">
        <v>0</v>
      </c>
      <c r="I83" s="23">
        <v>0</v>
      </c>
      <c r="Q83" s="54"/>
    </row>
    <row r="84" spans="1:17" ht="15.75">
      <c r="B84" s="9" t="s">
        <v>15</v>
      </c>
      <c r="C84" s="7" t="s">
        <v>114</v>
      </c>
      <c r="D84" s="7"/>
      <c r="E84" s="11"/>
      <c r="F84" s="101">
        <v>0</v>
      </c>
      <c r="G84" s="78">
        <v>0</v>
      </c>
      <c r="H84" s="78">
        <v>0</v>
      </c>
      <c r="I84" s="23">
        <v>0</v>
      </c>
      <c r="Q84" s="54"/>
    </row>
    <row r="85" spans="1:17" ht="15.75">
      <c r="B85" s="9" t="s">
        <v>85</v>
      </c>
      <c r="C85" s="66" t="s">
        <v>110</v>
      </c>
      <c r="D85" s="76"/>
      <c r="E85" s="112">
        <v>0.38</v>
      </c>
      <c r="F85" s="80">
        <f>F66*E85</f>
        <v>0</v>
      </c>
      <c r="G85" s="79"/>
      <c r="H85" s="80">
        <f>H66*E85</f>
        <v>0</v>
      </c>
      <c r="I85" s="32"/>
      <c r="L85" s="93"/>
      <c r="Q85" s="54"/>
    </row>
    <row r="86" spans="1:17" ht="15.75">
      <c r="B86" s="9" t="s">
        <v>89</v>
      </c>
      <c r="C86" s="7" t="s">
        <v>29</v>
      </c>
      <c r="D86" s="7"/>
      <c r="E86" s="11"/>
      <c r="F86" s="101">
        <f>SUM(F74:F85)</f>
        <v>0</v>
      </c>
      <c r="G86" s="78">
        <f>SUM(G74:G85)</f>
        <v>0</v>
      </c>
      <c r="H86" s="78">
        <f>SUM(H74:H85)</f>
        <v>0</v>
      </c>
      <c r="I86" s="23">
        <f>SUM(I74:I85)</f>
        <v>0</v>
      </c>
      <c r="Q86" s="54"/>
    </row>
    <row r="87" spans="1:17" ht="15.75">
      <c r="B87" s="9" t="s">
        <v>90</v>
      </c>
      <c r="C87" s="7" t="s">
        <v>41</v>
      </c>
      <c r="D87" s="7"/>
      <c r="E87" s="11"/>
      <c r="F87" s="103"/>
      <c r="G87" s="79"/>
      <c r="H87" s="79"/>
      <c r="I87" s="31"/>
      <c r="Q87" s="54"/>
    </row>
    <row r="88" spans="1:17" ht="16.5">
      <c r="B88" s="34" t="s">
        <v>42</v>
      </c>
      <c r="C88" s="81">
        <f>C42</f>
        <v>0.48</v>
      </c>
      <c r="D88" s="82" t="s">
        <v>43</v>
      </c>
      <c r="E88" s="83">
        <f>IF($N$79&gt;25000,"25000",$N$79)+IF($N$80&gt;25000,"25000",$N$80)+IF($N$81&gt;25000,"25000",$N$81)+IF($N$82&gt;25000,"25000",$N$82)+$F$86-$F$79-$F$83-$F$85-$F$84</f>
        <v>0</v>
      </c>
      <c r="F88" s="104">
        <f>ROUND(E88*C88,0)</f>
        <v>0</v>
      </c>
      <c r="G88" s="80">
        <f>ROUND((G86-G83-G79-G85-G84)*L42,0)</f>
        <v>0</v>
      </c>
      <c r="H88" s="80">
        <f>ROUND((H86-H83-H79-H85-H84)*L42,0)</f>
        <v>0</v>
      </c>
      <c r="I88" s="31"/>
      <c r="J88" s="64"/>
      <c r="Q88" s="54"/>
    </row>
    <row r="89" spans="1:17" ht="16.5">
      <c r="A89" s="65"/>
      <c r="B89" s="34"/>
      <c r="C89" s="81"/>
      <c r="D89" s="82" t="s">
        <v>100</v>
      </c>
      <c r="E89" s="83"/>
      <c r="F89" s="103"/>
      <c r="G89" s="80">
        <v>0</v>
      </c>
      <c r="H89" s="79"/>
      <c r="I89" s="32"/>
      <c r="J89" s="70"/>
      <c r="K89" s="70"/>
      <c r="Q89" s="54"/>
    </row>
    <row r="90" spans="1:17" ht="17.25" thickBot="1">
      <c r="A90" s="65"/>
      <c r="B90" s="108" t="s">
        <v>115</v>
      </c>
      <c r="C90" s="109" t="s">
        <v>32</v>
      </c>
      <c r="D90" s="110"/>
      <c r="E90" s="110"/>
      <c r="F90" s="105">
        <f>SUM(F86:F89)</f>
        <v>0</v>
      </c>
      <c r="G90" s="86">
        <f>SUM(G86:G89)</f>
        <v>0</v>
      </c>
      <c r="H90" s="86">
        <f>SUM(H86:H89)</f>
        <v>0</v>
      </c>
      <c r="I90" s="35">
        <f>SUM(I86:I89)</f>
        <v>0</v>
      </c>
      <c r="J90" s="70"/>
      <c r="K90" s="70"/>
      <c r="Q90" s="54"/>
    </row>
    <row r="91" spans="1:17" ht="16.5">
      <c r="A91" s="65"/>
      <c r="B91" s="65" t="s">
        <v>116</v>
      </c>
      <c r="D91" s="6"/>
      <c r="E91" s="6"/>
      <c r="F91" s="118"/>
      <c r="G91" s="118"/>
      <c r="H91" s="118"/>
      <c r="I91" s="118"/>
      <c r="J91" s="70"/>
      <c r="K91" s="70"/>
      <c r="Q91" s="54"/>
    </row>
    <row r="92" spans="1:17" ht="16.5">
      <c r="A92" s="65"/>
      <c r="B92" s="65"/>
      <c r="C92" s="65" t="s">
        <v>117</v>
      </c>
      <c r="D92" s="6"/>
      <c r="E92" s="6"/>
      <c r="F92" s="118"/>
      <c r="G92" s="118"/>
      <c r="H92" s="118"/>
      <c r="I92" s="118"/>
      <c r="J92" s="70"/>
      <c r="K92" s="70"/>
      <c r="Q92" s="54"/>
    </row>
    <row r="93" spans="1:17" ht="16.5" customHeight="1">
      <c r="A93" s="124" t="s">
        <v>16</v>
      </c>
      <c r="B93" s="124"/>
      <c r="C93" s="124"/>
      <c r="D93" s="124"/>
      <c r="E93" s="124"/>
      <c r="F93" s="124"/>
      <c r="G93" s="124"/>
      <c r="H93" s="124"/>
      <c r="I93" s="124"/>
      <c r="J93" s="124"/>
      <c r="K93" s="70"/>
      <c r="Q93" s="54"/>
    </row>
    <row r="94" spans="1:17" ht="16.5" customHeight="1">
      <c r="A94" s="125" t="s">
        <v>20</v>
      </c>
      <c r="B94" s="125"/>
      <c r="C94" s="125"/>
      <c r="D94" s="125"/>
      <c r="E94" s="125"/>
      <c r="F94" s="125"/>
      <c r="G94" s="125"/>
      <c r="H94" s="125"/>
      <c r="I94" s="125"/>
      <c r="J94" s="125"/>
      <c r="K94" s="117"/>
      <c r="Q94" s="54"/>
    </row>
    <row r="95" spans="1:17" ht="15.75">
      <c r="A95" s="125" t="s">
        <v>45</v>
      </c>
      <c r="B95" s="125"/>
      <c r="C95" s="125"/>
      <c r="D95" s="125"/>
      <c r="E95" s="125"/>
      <c r="F95" s="125"/>
      <c r="G95" s="125"/>
      <c r="H95" s="125"/>
      <c r="I95" s="125"/>
      <c r="J95" s="125"/>
      <c r="K95" s="117"/>
      <c r="Q95" s="54"/>
    </row>
    <row r="96" spans="1:17" ht="36.75" customHeight="1">
      <c r="C96" s="4" t="s">
        <v>22</v>
      </c>
      <c r="D96" s="89"/>
      <c r="E96" s="126" t="str">
        <f>E5</f>
        <v>(Insert project title here.  Sheet will auto-fill on subsequent years/composite)</v>
      </c>
      <c r="F96" s="126"/>
      <c r="G96" s="126"/>
      <c r="H96" s="126"/>
      <c r="I96" s="126"/>
      <c r="Q96" s="54"/>
    </row>
    <row r="97" spans="2:17" ht="15.75">
      <c r="B97" s="4"/>
      <c r="C97" s="48" t="s">
        <v>21</v>
      </c>
      <c r="E97" s="66" t="str">
        <f>E6</f>
        <v>(Insert investigator(s) here.  Sheet will auto-fill on subsequent years/composite)</v>
      </c>
      <c r="F97" s="66"/>
      <c r="G97" s="66"/>
      <c r="H97" s="66"/>
      <c r="I97" s="66"/>
      <c r="Q97" s="54"/>
    </row>
    <row r="98" spans="2:17">
      <c r="Q98" s="54"/>
    </row>
    <row r="99" spans="2:17" ht="13.5" thickBot="1">
      <c r="L99" s="49" t="s">
        <v>77</v>
      </c>
      <c r="Q99" s="54"/>
    </row>
    <row r="100" spans="2:17" ht="32.25" thickBot="1">
      <c r="B100" s="6"/>
      <c r="C100" s="6"/>
      <c r="D100" s="6"/>
      <c r="E100" s="6"/>
      <c r="F100" s="68" t="s">
        <v>23</v>
      </c>
      <c r="G100" s="68" t="s">
        <v>98</v>
      </c>
      <c r="H100" s="91" t="s">
        <v>103</v>
      </c>
      <c r="I100" s="91" t="s">
        <v>104</v>
      </c>
      <c r="L100" s="57">
        <f>L56+(12*31)</f>
        <v>744</v>
      </c>
      <c r="Q100" s="54"/>
    </row>
    <row r="101" spans="2:17" ht="15.75">
      <c r="B101" s="62" t="s">
        <v>0</v>
      </c>
      <c r="C101" s="69" t="s">
        <v>83</v>
      </c>
      <c r="D101" s="63"/>
      <c r="E101" s="63"/>
      <c r="F101" s="84"/>
      <c r="G101" s="84"/>
      <c r="H101" s="84"/>
      <c r="I101" s="60"/>
      <c r="L101" s="49"/>
      <c r="Q101" s="54"/>
    </row>
    <row r="102" spans="2:17" ht="15.75">
      <c r="B102" s="9"/>
      <c r="C102" s="10" t="s">
        <v>1</v>
      </c>
      <c r="D102" s="7" t="str">
        <f>IF(D11=""," ",D11)</f>
        <v xml:space="preserve"> </v>
      </c>
      <c r="E102" s="11"/>
      <c r="F102" s="78">
        <f t="shared" ref="F102:H107" si="4">ROUND(SUM(F57+(F57*$L$10)),0)</f>
        <v>0</v>
      </c>
      <c r="G102" s="78">
        <f t="shared" si="4"/>
        <v>0</v>
      </c>
      <c r="H102" s="78">
        <f t="shared" si="4"/>
        <v>0</v>
      </c>
      <c r="I102" s="31"/>
      <c r="L102" s="114"/>
      <c r="Q102" s="54"/>
    </row>
    <row r="103" spans="2:17" ht="15.75">
      <c r="B103" s="9"/>
      <c r="C103" s="10" t="s">
        <v>2</v>
      </c>
      <c r="D103" s="7" t="str">
        <f>IF(D12=""," ",D12)</f>
        <v xml:space="preserve"> </v>
      </c>
      <c r="E103" s="11"/>
      <c r="F103" s="78">
        <f t="shared" si="4"/>
        <v>0</v>
      </c>
      <c r="G103" s="78">
        <f t="shared" si="4"/>
        <v>0</v>
      </c>
      <c r="H103" s="78">
        <f t="shared" si="4"/>
        <v>0</v>
      </c>
      <c r="I103" s="31"/>
      <c r="Q103" s="54"/>
    </row>
    <row r="104" spans="2:17" ht="15.75">
      <c r="B104" s="9"/>
      <c r="C104" s="10" t="s">
        <v>3</v>
      </c>
      <c r="D104" s="7" t="str">
        <f>IF(D13=""," ",D13)</f>
        <v xml:space="preserve"> </v>
      </c>
      <c r="E104" s="11"/>
      <c r="F104" s="78">
        <f t="shared" si="4"/>
        <v>0</v>
      </c>
      <c r="G104" s="78">
        <f t="shared" si="4"/>
        <v>0</v>
      </c>
      <c r="H104" s="78">
        <f t="shared" si="4"/>
        <v>0</v>
      </c>
      <c r="I104" s="31"/>
      <c r="Q104" s="54"/>
    </row>
    <row r="105" spans="2:17" ht="15.75">
      <c r="B105" s="9"/>
      <c r="C105" s="10" t="s">
        <v>4</v>
      </c>
      <c r="D105" s="7" t="str">
        <f>IF(D14=""," ",D14)</f>
        <v xml:space="preserve"> </v>
      </c>
      <c r="E105" s="11"/>
      <c r="F105" s="78">
        <f t="shared" si="4"/>
        <v>0</v>
      </c>
      <c r="G105" s="78">
        <f t="shared" si="4"/>
        <v>0</v>
      </c>
      <c r="H105" s="78">
        <f t="shared" si="4"/>
        <v>0</v>
      </c>
      <c r="I105" s="31"/>
      <c r="Q105" s="54"/>
    </row>
    <row r="106" spans="2:17" ht="15.75">
      <c r="B106" s="9"/>
      <c r="C106" s="12" t="s">
        <v>24</v>
      </c>
      <c r="D106" s="7" t="str">
        <f>IF(D15=""," ",D15)</f>
        <v xml:space="preserve"> </v>
      </c>
      <c r="E106" s="11"/>
      <c r="F106" s="78">
        <f t="shared" si="4"/>
        <v>0</v>
      </c>
      <c r="G106" s="78">
        <f t="shared" si="4"/>
        <v>0</v>
      </c>
      <c r="H106" s="78">
        <f t="shared" si="4"/>
        <v>0</v>
      </c>
      <c r="I106" s="31"/>
      <c r="Q106" s="54"/>
    </row>
    <row r="107" spans="2:17" ht="15.75">
      <c r="B107" s="9"/>
      <c r="C107" s="12" t="s">
        <v>25</v>
      </c>
      <c r="D107" s="7" t="s">
        <v>48</v>
      </c>
      <c r="E107" s="11"/>
      <c r="F107" s="78">
        <f t="shared" si="4"/>
        <v>0</v>
      </c>
      <c r="G107" s="78">
        <f t="shared" si="4"/>
        <v>0</v>
      </c>
      <c r="H107" s="78">
        <f t="shared" si="4"/>
        <v>0</v>
      </c>
      <c r="I107" s="31"/>
      <c r="Q107" s="54"/>
    </row>
    <row r="108" spans="2:17" ht="15.75">
      <c r="B108" s="9" t="s">
        <v>33</v>
      </c>
      <c r="C108" s="66" t="s">
        <v>84</v>
      </c>
      <c r="D108" s="7"/>
      <c r="E108" s="11"/>
      <c r="F108" s="77"/>
      <c r="G108" s="77"/>
      <c r="H108" s="77"/>
      <c r="I108" s="31"/>
      <c r="Q108" s="54"/>
    </row>
    <row r="109" spans="2:17" ht="15.75">
      <c r="B109" s="9"/>
      <c r="C109" s="75" t="s">
        <v>1</v>
      </c>
      <c r="D109" s="7" t="s">
        <v>30</v>
      </c>
      <c r="E109" s="11"/>
      <c r="F109" s="78">
        <f t="shared" ref="F109:H110" si="5">ROUND(SUM(F64+(F64*$L$10)),0)</f>
        <v>0</v>
      </c>
      <c r="G109" s="78">
        <f t="shared" si="5"/>
        <v>0</v>
      </c>
      <c r="H109" s="78">
        <f t="shared" si="5"/>
        <v>0</v>
      </c>
      <c r="I109" s="31"/>
      <c r="Q109" s="54"/>
    </row>
    <row r="110" spans="2:17" ht="15.75">
      <c r="B110" s="9"/>
      <c r="C110" s="12" t="s">
        <v>2</v>
      </c>
      <c r="D110" s="7" t="s">
        <v>31</v>
      </c>
      <c r="E110" s="11"/>
      <c r="F110" s="78">
        <f t="shared" si="5"/>
        <v>0</v>
      </c>
      <c r="G110" s="78">
        <f t="shared" si="5"/>
        <v>0</v>
      </c>
      <c r="H110" s="78">
        <f t="shared" si="5"/>
        <v>0</v>
      </c>
      <c r="I110" s="23">
        <v>0</v>
      </c>
      <c r="Q110" s="54"/>
    </row>
    <row r="111" spans="2:17" ht="15.75">
      <c r="B111" s="9"/>
      <c r="C111" s="12" t="s">
        <v>3</v>
      </c>
      <c r="D111" s="7" t="s">
        <v>26</v>
      </c>
      <c r="E111" s="5"/>
      <c r="F111" s="78">
        <f>ROUND(SUM(F66+(F66*$L$10)),0)</f>
        <v>0</v>
      </c>
      <c r="G111" s="77"/>
      <c r="H111" s="78">
        <f>ROUND(SUM(H66+(H66*$L$10)),0)</f>
        <v>0</v>
      </c>
      <c r="I111" s="31"/>
      <c r="Q111" s="54"/>
    </row>
    <row r="112" spans="2:17" ht="15.75">
      <c r="B112" s="9"/>
      <c r="C112" s="12" t="s">
        <v>4</v>
      </c>
      <c r="D112" s="7" t="s">
        <v>27</v>
      </c>
      <c r="E112" s="7"/>
      <c r="F112" s="78">
        <f>ROUND(SUM(F67+(F67*$L$10)),0)</f>
        <v>0</v>
      </c>
      <c r="G112" s="78">
        <f>ROUND(SUM(G67+(G67*$L$10)),0)</f>
        <v>0</v>
      </c>
      <c r="H112" s="78">
        <f>ROUND(SUM(H67+(H67*$L$10)),0)</f>
        <v>0</v>
      </c>
      <c r="I112" s="31"/>
      <c r="Q112" s="54"/>
    </row>
    <row r="113" spans="2:17" ht="15.75">
      <c r="B113" s="8"/>
      <c r="C113" s="67" t="s">
        <v>24</v>
      </c>
      <c r="D113" s="5" t="s">
        <v>91</v>
      </c>
      <c r="E113" s="5"/>
      <c r="F113" s="78">
        <v>0</v>
      </c>
      <c r="G113" s="78">
        <v>0</v>
      </c>
      <c r="H113" s="78">
        <v>0</v>
      </c>
      <c r="I113" s="31"/>
      <c r="Q113" s="54"/>
    </row>
    <row r="114" spans="2:17" ht="15.75">
      <c r="B114" s="24" t="s">
        <v>5</v>
      </c>
      <c r="C114" s="25" t="s">
        <v>37</v>
      </c>
      <c r="D114" s="25"/>
      <c r="E114" s="5"/>
      <c r="F114" s="78">
        <f>SUM(F102:F113)</f>
        <v>0</v>
      </c>
      <c r="G114" s="78">
        <f>SUM(G102:G113)</f>
        <v>0</v>
      </c>
      <c r="H114" s="78">
        <f>SUM(H102:H113)</f>
        <v>0</v>
      </c>
      <c r="I114" s="23">
        <f>SUM(I102:I113)</f>
        <v>0</v>
      </c>
      <c r="Q114" s="54"/>
    </row>
    <row r="115" spans="2:17" ht="15.75">
      <c r="B115" s="9" t="s">
        <v>6</v>
      </c>
      <c r="C115" s="7" t="s">
        <v>87</v>
      </c>
      <c r="D115" s="7"/>
      <c r="E115" s="61"/>
      <c r="F115" s="77"/>
      <c r="G115" s="77"/>
      <c r="H115" s="77"/>
      <c r="I115" s="31"/>
      <c r="Q115" s="54"/>
    </row>
    <row r="116" spans="2:17" ht="15.75">
      <c r="B116" s="9"/>
      <c r="C116" s="7" t="s">
        <v>93</v>
      </c>
      <c r="D116" s="7"/>
      <c r="E116" s="74">
        <v>0.44</v>
      </c>
      <c r="F116" s="78">
        <f>ROUND(($E$116)*SUM(F102:F110),0)</f>
        <v>0</v>
      </c>
      <c r="G116" s="78">
        <f>ROUND(($E$116)*SUM(G102:G110),0)</f>
        <v>0</v>
      </c>
      <c r="H116" s="78">
        <f>ROUND(($E$116)*SUM(H102:H110),0)</f>
        <v>0</v>
      </c>
      <c r="I116" s="23">
        <v>0</v>
      </c>
      <c r="Q116" s="54"/>
    </row>
    <row r="117" spans="2:17" ht="15.75">
      <c r="B117" s="9"/>
      <c r="C117" s="7" t="s">
        <v>94</v>
      </c>
      <c r="D117" s="7"/>
      <c r="E117" s="71">
        <v>7.6499999999999999E-2</v>
      </c>
      <c r="F117" s="78">
        <f>ROUND($E$117*F113,0)</f>
        <v>0</v>
      </c>
      <c r="G117" s="78">
        <f>ROUND($E$117*G113,0)</f>
        <v>0</v>
      </c>
      <c r="H117" s="78">
        <f>ROUND($E$117*H113,0)</f>
        <v>0</v>
      </c>
      <c r="I117" s="31"/>
      <c r="Q117" s="54"/>
    </row>
    <row r="118" spans="2:17" ht="15.75">
      <c r="B118" s="9" t="s">
        <v>7</v>
      </c>
      <c r="C118" s="7" t="s">
        <v>88</v>
      </c>
      <c r="D118" s="7"/>
      <c r="E118" s="71"/>
      <c r="F118" s="78">
        <f>SUM(F116:F117)</f>
        <v>0</v>
      </c>
      <c r="G118" s="78">
        <f>SUM(G116:G117)</f>
        <v>0</v>
      </c>
      <c r="H118" s="78">
        <f>SUM(H116:H117)</f>
        <v>0</v>
      </c>
      <c r="I118" s="23">
        <f>SUM(I116:I117)</f>
        <v>0</v>
      </c>
      <c r="Q118" s="54"/>
    </row>
    <row r="119" spans="2:17" ht="15.75">
      <c r="B119" s="9" t="s">
        <v>8</v>
      </c>
      <c r="C119" s="5" t="s">
        <v>38</v>
      </c>
      <c r="D119" s="7"/>
      <c r="E119" s="11"/>
      <c r="F119" s="78">
        <f>SUM(F114+F118)</f>
        <v>0</v>
      </c>
      <c r="G119" s="78">
        <f>SUM(G114+G118)</f>
        <v>0</v>
      </c>
      <c r="H119" s="78">
        <f>SUM(H114+H118)</f>
        <v>0</v>
      </c>
      <c r="I119" s="23">
        <f>SUM(I114+I118)</f>
        <v>0</v>
      </c>
      <c r="Q119" s="54"/>
    </row>
    <row r="120" spans="2:17" ht="15.75">
      <c r="B120" s="8" t="s">
        <v>9</v>
      </c>
      <c r="C120" s="5" t="s">
        <v>28</v>
      </c>
      <c r="D120" s="7"/>
      <c r="E120" s="14"/>
      <c r="F120" s="78">
        <f t="shared" ref="F120:H122" si="6">ROUND(SUM(F75+(F75*$L$13)),0)</f>
        <v>0</v>
      </c>
      <c r="G120" s="78">
        <f t="shared" si="6"/>
        <v>0</v>
      </c>
      <c r="H120" s="78">
        <f t="shared" si="6"/>
        <v>0</v>
      </c>
      <c r="I120" s="23">
        <v>0</v>
      </c>
      <c r="Q120" s="54"/>
    </row>
    <row r="121" spans="2:17" ht="15.75">
      <c r="B121" s="15" t="s">
        <v>10</v>
      </c>
      <c r="C121" s="16" t="s">
        <v>19</v>
      </c>
      <c r="D121" s="6"/>
      <c r="E121" s="11"/>
      <c r="F121" s="78">
        <f t="shared" si="6"/>
        <v>0</v>
      </c>
      <c r="G121" s="78">
        <f t="shared" si="6"/>
        <v>0</v>
      </c>
      <c r="H121" s="78">
        <f t="shared" si="6"/>
        <v>0</v>
      </c>
      <c r="I121" s="23">
        <v>0</v>
      </c>
      <c r="N121" s="43" t="s">
        <v>61</v>
      </c>
      <c r="Q121" s="54"/>
    </row>
    <row r="122" spans="2:17" ht="15.75">
      <c r="B122" s="9" t="s">
        <v>11</v>
      </c>
      <c r="C122" s="17" t="s">
        <v>34</v>
      </c>
      <c r="D122" s="7"/>
      <c r="E122" s="11"/>
      <c r="F122" s="78">
        <f t="shared" si="6"/>
        <v>0</v>
      </c>
      <c r="G122" s="78">
        <f t="shared" si="6"/>
        <v>0</v>
      </c>
      <c r="H122" s="78">
        <f t="shared" si="6"/>
        <v>0</v>
      </c>
      <c r="I122" s="23">
        <v>0</v>
      </c>
      <c r="L122" s="44" t="s">
        <v>55</v>
      </c>
      <c r="N122" s="43" t="s">
        <v>62</v>
      </c>
      <c r="Q122" s="54"/>
    </row>
    <row r="123" spans="2:17" ht="15.75">
      <c r="B123" s="9" t="s">
        <v>12</v>
      </c>
      <c r="C123" s="17" t="s">
        <v>35</v>
      </c>
      <c r="D123" s="7"/>
      <c r="E123" s="11"/>
      <c r="F123" s="79"/>
      <c r="G123" s="79"/>
      <c r="H123" s="79"/>
      <c r="I123" s="32"/>
      <c r="L123" s="44" t="s">
        <v>56</v>
      </c>
      <c r="M123" s="42" t="s">
        <v>58</v>
      </c>
      <c r="N123" s="43" t="s">
        <v>63</v>
      </c>
      <c r="Q123" s="54"/>
    </row>
    <row r="124" spans="2:17" ht="15.75">
      <c r="B124" s="26"/>
      <c r="C124" s="17" t="s">
        <v>39</v>
      </c>
      <c r="D124" s="7"/>
      <c r="E124" s="11"/>
      <c r="F124" s="78">
        <f>SUM(M124:M127)</f>
        <v>0</v>
      </c>
      <c r="G124" s="78">
        <v>0</v>
      </c>
      <c r="H124" s="78">
        <v>0</v>
      </c>
      <c r="I124" s="32"/>
      <c r="L124" s="36" t="s">
        <v>50</v>
      </c>
      <c r="M124" s="39"/>
      <c r="N124" s="45">
        <f>IF(M124+N35+N79&gt;=25000,25000-(N35+N79),M124)</f>
        <v>0</v>
      </c>
      <c r="Q124" s="54"/>
    </row>
    <row r="125" spans="2:17" ht="15.75">
      <c r="B125" s="9"/>
      <c r="C125" s="17" t="s">
        <v>40</v>
      </c>
      <c r="D125" s="7"/>
      <c r="E125" s="11"/>
      <c r="F125" s="78">
        <f t="shared" ref="F125:H127" si="7">ROUND(SUM(F80+(F80*$L$13)),0)</f>
        <v>0</v>
      </c>
      <c r="G125" s="78">
        <f t="shared" si="7"/>
        <v>0</v>
      </c>
      <c r="H125" s="78">
        <f t="shared" si="7"/>
        <v>0</v>
      </c>
      <c r="I125" s="23">
        <v>0</v>
      </c>
      <c r="L125" s="37" t="s">
        <v>51</v>
      </c>
      <c r="M125" s="40"/>
      <c r="N125" s="45">
        <f>IF(M125+N36+N80&gt;=25000,25000-(N36+N80),M125)</f>
        <v>0</v>
      </c>
      <c r="Q125" s="54"/>
    </row>
    <row r="126" spans="2:17" ht="15.75">
      <c r="B126" s="9"/>
      <c r="C126" s="17" t="s">
        <v>86</v>
      </c>
      <c r="D126" s="7"/>
      <c r="E126" s="11"/>
      <c r="F126" s="78">
        <f t="shared" si="7"/>
        <v>0</v>
      </c>
      <c r="G126" s="78">
        <f t="shared" si="7"/>
        <v>0</v>
      </c>
      <c r="H126" s="78">
        <f t="shared" si="7"/>
        <v>0</v>
      </c>
      <c r="I126" s="23">
        <v>0</v>
      </c>
      <c r="L126" s="37" t="s">
        <v>52</v>
      </c>
      <c r="M126" s="40"/>
      <c r="N126" s="45">
        <f>IF(M126+N37+N81&gt;=25000,25000-(N37+N81),M126)</f>
        <v>0</v>
      </c>
      <c r="Q126" s="54"/>
    </row>
    <row r="127" spans="2:17" ht="15.75">
      <c r="B127" s="9" t="s">
        <v>13</v>
      </c>
      <c r="C127" s="17" t="s">
        <v>36</v>
      </c>
      <c r="D127" s="7"/>
      <c r="E127" s="11"/>
      <c r="F127" s="78">
        <f t="shared" si="7"/>
        <v>0</v>
      </c>
      <c r="G127" s="78">
        <f t="shared" si="7"/>
        <v>0</v>
      </c>
      <c r="H127" s="78">
        <f t="shared" si="7"/>
        <v>0</v>
      </c>
      <c r="I127" s="23">
        <v>0</v>
      </c>
      <c r="L127" s="38" t="s">
        <v>53</v>
      </c>
      <c r="M127" s="41"/>
      <c r="N127" s="45">
        <f>IF(M127+N38+N82&gt;=25000,25000-(N38+N82),M127)</f>
        <v>0</v>
      </c>
      <c r="Q127" s="54"/>
    </row>
    <row r="128" spans="2:17" ht="15.75">
      <c r="B128" s="9" t="s">
        <v>14</v>
      </c>
      <c r="C128" s="7" t="s">
        <v>18</v>
      </c>
      <c r="D128" s="7"/>
      <c r="E128" s="11"/>
      <c r="F128" s="78">
        <v>0</v>
      </c>
      <c r="G128" s="78">
        <v>0</v>
      </c>
      <c r="H128" s="78">
        <v>0</v>
      </c>
      <c r="I128" s="23">
        <v>0</v>
      </c>
      <c r="Q128" s="54"/>
    </row>
    <row r="129" spans="1:17" ht="15.75">
      <c r="B129" s="9" t="s">
        <v>15</v>
      </c>
      <c r="C129" s="7" t="s">
        <v>114</v>
      </c>
      <c r="D129" s="7"/>
      <c r="E129" s="11"/>
      <c r="F129" s="78">
        <v>0</v>
      </c>
      <c r="G129" s="78">
        <v>0</v>
      </c>
      <c r="H129" s="78">
        <v>0</v>
      </c>
      <c r="I129" s="23">
        <v>0</v>
      </c>
      <c r="Q129" s="54"/>
    </row>
    <row r="130" spans="1:17" ht="15.75">
      <c r="B130" s="9" t="s">
        <v>85</v>
      </c>
      <c r="C130" s="66" t="s">
        <v>110</v>
      </c>
      <c r="D130" s="76"/>
      <c r="E130" s="112">
        <v>0.38</v>
      </c>
      <c r="F130" s="80">
        <f>F111*E130</f>
        <v>0</v>
      </c>
      <c r="G130" s="79"/>
      <c r="H130" s="80">
        <f>H111*E130</f>
        <v>0</v>
      </c>
      <c r="I130" s="32"/>
      <c r="Q130" s="54"/>
    </row>
    <row r="131" spans="1:17" ht="15.75">
      <c r="B131" s="13" t="s">
        <v>89</v>
      </c>
      <c r="C131" s="6" t="s">
        <v>29</v>
      </c>
      <c r="D131" s="6"/>
      <c r="E131" s="18"/>
      <c r="F131" s="78">
        <f>SUM(F119:F130)</f>
        <v>0</v>
      </c>
      <c r="G131" s="78">
        <f>SUM(G119:G130)</f>
        <v>0</v>
      </c>
      <c r="H131" s="78">
        <f>SUM(H119:H130)</f>
        <v>0</v>
      </c>
      <c r="I131" s="23">
        <f>SUM(I119:I130)</f>
        <v>0</v>
      </c>
      <c r="Q131" s="54"/>
    </row>
    <row r="132" spans="1:17" ht="15.75">
      <c r="B132" s="9" t="s">
        <v>90</v>
      </c>
      <c r="C132" s="7" t="s">
        <v>41</v>
      </c>
      <c r="D132" s="7"/>
      <c r="E132" s="6"/>
      <c r="F132" s="79"/>
      <c r="G132" s="79"/>
      <c r="H132" s="79"/>
      <c r="I132" s="32"/>
      <c r="Q132" s="54"/>
    </row>
    <row r="133" spans="1:17" ht="16.5">
      <c r="A133" s="65"/>
      <c r="B133" s="34" t="s">
        <v>42</v>
      </c>
      <c r="C133" s="27">
        <f>C42</f>
        <v>0.48</v>
      </c>
      <c r="D133" s="73" t="s">
        <v>43</v>
      </c>
      <c r="E133" s="28">
        <f>IF($N$124&gt;25000,"25000",$N$124)+IF($N$125&gt;25000,"25000",$N$125)+IF($N$126&gt;25000,"25000",$N$126)+IF($N$127&gt;25000,"25000",$N$127)+$F$131-$F$124-$F$128-$F$130-$F$129</f>
        <v>0</v>
      </c>
      <c r="F133" s="80">
        <f>ROUND(E133*C133,0)</f>
        <v>0</v>
      </c>
      <c r="G133" s="80">
        <f>ROUND((G131-G128-G124-G130-G129)*L42,0)</f>
        <v>0</v>
      </c>
      <c r="H133" s="80">
        <f>ROUND((H131-H128-H124-H130-H129)*L42,0)</f>
        <v>0</v>
      </c>
      <c r="I133" s="32"/>
      <c r="J133" s="64"/>
      <c r="Q133" s="54"/>
    </row>
    <row r="134" spans="1:17" ht="16.5">
      <c r="A134" s="65"/>
      <c r="B134" s="34"/>
      <c r="C134" s="81"/>
      <c r="D134" s="82" t="s">
        <v>100</v>
      </c>
      <c r="E134" s="83"/>
      <c r="F134" s="79"/>
      <c r="G134" s="80">
        <v>0</v>
      </c>
      <c r="H134" s="79"/>
      <c r="I134" s="32"/>
      <c r="J134" s="64"/>
      <c r="Q134" s="54"/>
    </row>
    <row r="135" spans="1:17" ht="17.25" thickBot="1">
      <c r="A135" s="65"/>
      <c r="B135" s="33" t="s">
        <v>115</v>
      </c>
      <c r="C135" s="19" t="s">
        <v>32</v>
      </c>
      <c r="D135" s="20"/>
      <c r="E135" s="21"/>
      <c r="F135" s="86">
        <f>SUM(F131:F134)</f>
        <v>0</v>
      </c>
      <c r="G135" s="86">
        <f>SUM(G131:G134)</f>
        <v>0</v>
      </c>
      <c r="H135" s="86">
        <f>SUM(H131:H134)</f>
        <v>0</v>
      </c>
      <c r="I135" s="35">
        <f>SUM(I131:I134)</f>
        <v>0</v>
      </c>
      <c r="J135" s="70"/>
      <c r="K135" s="70"/>
      <c r="Q135" s="54"/>
    </row>
    <row r="136" spans="1:17" ht="16.5">
      <c r="A136" s="65"/>
      <c r="B136" s="65" t="s">
        <v>116</v>
      </c>
      <c r="D136" s="6"/>
      <c r="E136" s="6"/>
      <c r="F136" s="118"/>
      <c r="G136" s="118"/>
      <c r="H136" s="118"/>
      <c r="I136" s="118"/>
      <c r="J136" s="70"/>
      <c r="K136" s="70"/>
      <c r="Q136" s="54"/>
    </row>
    <row r="137" spans="1:17" ht="16.5">
      <c r="A137" s="65"/>
      <c r="B137" s="65"/>
      <c r="C137" s="65" t="s">
        <v>117</v>
      </c>
      <c r="D137" s="6"/>
      <c r="E137" s="6"/>
      <c r="F137" s="118"/>
      <c r="G137" s="118"/>
      <c r="H137" s="118"/>
      <c r="I137" s="118"/>
      <c r="J137" s="70"/>
      <c r="K137" s="70"/>
      <c r="Q137" s="54"/>
    </row>
    <row r="138" spans="1:17" ht="16.5" customHeight="1">
      <c r="A138" s="124" t="s">
        <v>16</v>
      </c>
      <c r="B138" s="124"/>
      <c r="C138" s="124"/>
      <c r="D138" s="124"/>
      <c r="E138" s="124"/>
      <c r="F138" s="124"/>
      <c r="G138" s="124"/>
      <c r="H138" s="124"/>
      <c r="I138" s="124"/>
      <c r="J138" s="124"/>
      <c r="K138" s="117"/>
      <c r="Q138" s="54"/>
    </row>
    <row r="139" spans="1:17" ht="16.5" customHeight="1">
      <c r="A139" s="125" t="s">
        <v>20</v>
      </c>
      <c r="B139" s="125"/>
      <c r="C139" s="125"/>
      <c r="D139" s="125"/>
      <c r="E139" s="125"/>
      <c r="F139" s="125"/>
      <c r="G139" s="125"/>
      <c r="H139" s="125"/>
      <c r="I139" s="125"/>
      <c r="J139" s="125"/>
      <c r="K139" s="117"/>
      <c r="Q139" s="54"/>
    </row>
    <row r="140" spans="1:17" ht="19.5" customHeight="1">
      <c r="A140" s="130" t="s">
        <v>46</v>
      </c>
      <c r="B140" s="130"/>
      <c r="C140" s="130"/>
      <c r="D140" s="130"/>
      <c r="E140" s="130"/>
      <c r="F140" s="130"/>
      <c r="G140" s="130"/>
      <c r="H140" s="130"/>
      <c r="I140" s="130"/>
      <c r="J140" s="130"/>
      <c r="K140" s="89"/>
      <c r="Q140" s="54"/>
    </row>
    <row r="141" spans="1:17" ht="36.75" customHeight="1">
      <c r="C141" s="4" t="s">
        <v>22</v>
      </c>
      <c r="D141" s="89"/>
      <c r="E141" s="126" t="str">
        <f>E5</f>
        <v>(Insert project title here.  Sheet will auto-fill on subsequent years/composite)</v>
      </c>
      <c r="F141" s="126"/>
      <c r="G141" s="126"/>
      <c r="H141" s="126"/>
      <c r="I141" s="126"/>
      <c r="Q141" s="54"/>
    </row>
    <row r="142" spans="1:17" ht="15.75">
      <c r="B142" s="4"/>
      <c r="C142" s="48" t="s">
        <v>21</v>
      </c>
      <c r="E142" s="66" t="str">
        <f>E6</f>
        <v>(Insert investigator(s) here.  Sheet will auto-fill on subsequent years/composite)</v>
      </c>
      <c r="F142" s="66"/>
      <c r="G142" s="66"/>
      <c r="H142" s="66"/>
      <c r="I142" s="66"/>
      <c r="Q142" s="54"/>
    </row>
    <row r="143" spans="1:17">
      <c r="L143" s="49" t="s">
        <v>78</v>
      </c>
      <c r="Q143" s="54"/>
    </row>
    <row r="144" spans="1:17" ht="13.5" thickBot="1">
      <c r="L144" s="57">
        <f>L100+(12*31)</f>
        <v>1116</v>
      </c>
      <c r="Q144" s="54"/>
    </row>
    <row r="145" spans="2:17" ht="32.25" thickBot="1">
      <c r="B145" s="6"/>
      <c r="C145" s="6"/>
      <c r="D145" s="6"/>
      <c r="E145" s="6"/>
      <c r="F145" s="68" t="s">
        <v>23</v>
      </c>
      <c r="G145" s="68" t="s">
        <v>98</v>
      </c>
      <c r="H145" s="91" t="s">
        <v>103</v>
      </c>
      <c r="I145" s="91" t="s">
        <v>104</v>
      </c>
      <c r="L145" s="49"/>
      <c r="Q145" s="54"/>
    </row>
    <row r="146" spans="2:17" ht="15.75">
      <c r="B146" s="62" t="s">
        <v>0</v>
      </c>
      <c r="C146" s="69" t="s">
        <v>83</v>
      </c>
      <c r="D146" s="63"/>
      <c r="E146" s="63"/>
      <c r="F146" s="84"/>
      <c r="G146" s="84"/>
      <c r="H146" s="84"/>
      <c r="I146" s="60"/>
      <c r="L146" s="114"/>
      <c r="Q146" s="54"/>
    </row>
    <row r="147" spans="2:17" ht="15.75">
      <c r="B147" s="9"/>
      <c r="C147" s="10" t="s">
        <v>1</v>
      </c>
      <c r="D147" s="7" t="str">
        <f>IF(D11=""," ",D11)</f>
        <v xml:space="preserve"> </v>
      </c>
      <c r="E147" s="11"/>
      <c r="F147" s="78">
        <f t="shared" ref="F147:H152" si="8">ROUND(SUM(F102+(F102*$L$10)),0)</f>
        <v>0</v>
      </c>
      <c r="G147" s="78">
        <f t="shared" si="8"/>
        <v>0</v>
      </c>
      <c r="H147" s="78">
        <f t="shared" si="8"/>
        <v>0</v>
      </c>
      <c r="I147" s="31"/>
      <c r="Q147" s="54"/>
    </row>
    <row r="148" spans="2:17" ht="15.75">
      <c r="B148" s="9"/>
      <c r="C148" s="10" t="s">
        <v>2</v>
      </c>
      <c r="D148" s="7" t="str">
        <f>IF(D12=""," ",D12)</f>
        <v xml:space="preserve"> </v>
      </c>
      <c r="E148" s="11"/>
      <c r="F148" s="78">
        <f t="shared" si="8"/>
        <v>0</v>
      </c>
      <c r="G148" s="78">
        <f t="shared" si="8"/>
        <v>0</v>
      </c>
      <c r="H148" s="78">
        <f t="shared" si="8"/>
        <v>0</v>
      </c>
      <c r="I148" s="31"/>
      <c r="Q148" s="54"/>
    </row>
    <row r="149" spans="2:17" ht="15.75">
      <c r="B149" s="9"/>
      <c r="C149" s="10" t="s">
        <v>3</v>
      </c>
      <c r="D149" s="7" t="str">
        <f>IF(D13=""," ",D13)</f>
        <v xml:space="preserve"> </v>
      </c>
      <c r="E149" s="11"/>
      <c r="F149" s="78">
        <f t="shared" si="8"/>
        <v>0</v>
      </c>
      <c r="G149" s="78">
        <f t="shared" si="8"/>
        <v>0</v>
      </c>
      <c r="H149" s="78">
        <f t="shared" si="8"/>
        <v>0</v>
      </c>
      <c r="I149" s="31"/>
      <c r="Q149" s="54"/>
    </row>
    <row r="150" spans="2:17" ht="15.75">
      <c r="B150" s="9"/>
      <c r="C150" s="10" t="s">
        <v>4</v>
      </c>
      <c r="D150" s="7" t="str">
        <f>IF(D14=""," ",D14)</f>
        <v xml:space="preserve"> </v>
      </c>
      <c r="E150" s="11"/>
      <c r="F150" s="78">
        <f t="shared" si="8"/>
        <v>0</v>
      </c>
      <c r="G150" s="78">
        <f t="shared" si="8"/>
        <v>0</v>
      </c>
      <c r="H150" s="78">
        <f t="shared" si="8"/>
        <v>0</v>
      </c>
      <c r="I150" s="31"/>
      <c r="Q150" s="54"/>
    </row>
    <row r="151" spans="2:17" ht="15.75">
      <c r="B151" s="9"/>
      <c r="C151" s="12" t="s">
        <v>24</v>
      </c>
      <c r="D151" s="7" t="str">
        <f>IF(D15=""," ",D15)</f>
        <v xml:space="preserve"> </v>
      </c>
      <c r="E151" s="11"/>
      <c r="F151" s="78">
        <f t="shared" si="8"/>
        <v>0</v>
      </c>
      <c r="G151" s="78">
        <f t="shared" si="8"/>
        <v>0</v>
      </c>
      <c r="H151" s="78">
        <f t="shared" si="8"/>
        <v>0</v>
      </c>
      <c r="I151" s="31"/>
      <c r="Q151" s="54"/>
    </row>
    <row r="152" spans="2:17" ht="15.75">
      <c r="B152" s="9"/>
      <c r="C152" s="12" t="s">
        <v>25</v>
      </c>
      <c r="D152" s="7" t="s">
        <v>48</v>
      </c>
      <c r="E152" s="11"/>
      <c r="F152" s="78">
        <f t="shared" si="8"/>
        <v>0</v>
      </c>
      <c r="G152" s="78">
        <f t="shared" si="8"/>
        <v>0</v>
      </c>
      <c r="H152" s="78">
        <f t="shared" si="8"/>
        <v>0</v>
      </c>
      <c r="I152" s="31"/>
      <c r="Q152" s="54"/>
    </row>
    <row r="153" spans="2:17" ht="15.75">
      <c r="B153" s="9" t="s">
        <v>33</v>
      </c>
      <c r="C153" s="66" t="s">
        <v>84</v>
      </c>
      <c r="D153" s="7"/>
      <c r="E153" s="11"/>
      <c r="F153" s="77"/>
      <c r="G153" s="77"/>
      <c r="H153" s="77"/>
      <c r="I153" s="31"/>
      <c r="Q153" s="54"/>
    </row>
    <row r="154" spans="2:17" ht="15.75">
      <c r="B154" s="9"/>
      <c r="C154" s="75" t="s">
        <v>1</v>
      </c>
      <c r="D154" s="7" t="s">
        <v>30</v>
      </c>
      <c r="E154" s="11"/>
      <c r="F154" s="78">
        <f t="shared" ref="F154:H155" si="9">ROUND(SUM(F109+(F109*$L$10)),0)</f>
        <v>0</v>
      </c>
      <c r="G154" s="78">
        <f t="shared" si="9"/>
        <v>0</v>
      </c>
      <c r="H154" s="78">
        <f t="shared" si="9"/>
        <v>0</v>
      </c>
      <c r="I154" s="31"/>
      <c r="Q154" s="54"/>
    </row>
    <row r="155" spans="2:17" ht="15.75">
      <c r="B155" s="9"/>
      <c r="C155" s="12" t="s">
        <v>2</v>
      </c>
      <c r="D155" s="7" t="s">
        <v>31</v>
      </c>
      <c r="E155" s="11"/>
      <c r="F155" s="78">
        <f t="shared" si="9"/>
        <v>0</v>
      </c>
      <c r="G155" s="78">
        <f t="shared" si="9"/>
        <v>0</v>
      </c>
      <c r="H155" s="78">
        <f t="shared" si="9"/>
        <v>0</v>
      </c>
      <c r="I155" s="23">
        <v>0</v>
      </c>
      <c r="Q155" s="54"/>
    </row>
    <row r="156" spans="2:17" ht="15.75">
      <c r="B156" s="9"/>
      <c r="C156" s="12" t="s">
        <v>3</v>
      </c>
      <c r="D156" s="7" t="s">
        <v>26</v>
      </c>
      <c r="E156" s="5"/>
      <c r="F156" s="78">
        <f>ROUND(SUM(F111+(F111*$L$10)),0)</f>
        <v>0</v>
      </c>
      <c r="G156" s="77"/>
      <c r="H156" s="78">
        <f>ROUND(SUM(H111+(H111*$L$10)),0)</f>
        <v>0</v>
      </c>
      <c r="I156" s="31"/>
      <c r="Q156" s="54"/>
    </row>
    <row r="157" spans="2:17" ht="15.75">
      <c r="B157" s="9"/>
      <c r="C157" s="12" t="s">
        <v>4</v>
      </c>
      <c r="D157" s="7" t="s">
        <v>27</v>
      </c>
      <c r="E157" s="7"/>
      <c r="F157" s="78">
        <f>ROUND(SUM(F112+(F112*$L$10)),0)</f>
        <v>0</v>
      </c>
      <c r="G157" s="78">
        <f>ROUND(SUM(G112+(G112*$L$10)),0)</f>
        <v>0</v>
      </c>
      <c r="H157" s="78">
        <f>ROUND(SUM(H112+(H112*$L$10)),0)</f>
        <v>0</v>
      </c>
      <c r="I157" s="31"/>
    </row>
    <row r="158" spans="2:17" ht="15.75">
      <c r="B158" s="8"/>
      <c r="C158" s="67" t="s">
        <v>24</v>
      </c>
      <c r="D158" s="5" t="s">
        <v>91</v>
      </c>
      <c r="E158" s="5"/>
      <c r="F158" s="78">
        <v>0</v>
      </c>
      <c r="G158" s="78">
        <v>0</v>
      </c>
      <c r="H158" s="78">
        <v>0</v>
      </c>
      <c r="I158" s="31"/>
    </row>
    <row r="159" spans="2:17" ht="15.75">
      <c r="B159" s="24" t="s">
        <v>5</v>
      </c>
      <c r="C159" s="25" t="s">
        <v>37</v>
      </c>
      <c r="D159" s="25"/>
      <c r="E159" s="5"/>
      <c r="F159" s="78">
        <f>SUM(F147:F158)</f>
        <v>0</v>
      </c>
      <c r="G159" s="78">
        <f>SUM(G147:G158)</f>
        <v>0</v>
      </c>
      <c r="H159" s="78">
        <f>SUM(H147:H158)</f>
        <v>0</v>
      </c>
      <c r="I159" s="23">
        <f>SUM(I147:I158)</f>
        <v>0</v>
      </c>
    </row>
    <row r="160" spans="2:17" ht="15.75">
      <c r="B160" s="9" t="s">
        <v>6</v>
      </c>
      <c r="C160" s="7" t="s">
        <v>87</v>
      </c>
      <c r="D160" s="7"/>
      <c r="E160" s="61"/>
      <c r="F160" s="77"/>
      <c r="G160" s="77"/>
      <c r="H160" s="77"/>
      <c r="I160" s="31"/>
    </row>
    <row r="161" spans="2:14" ht="15.75">
      <c r="B161" s="9"/>
      <c r="C161" s="7" t="s">
        <v>93</v>
      </c>
      <c r="D161" s="7"/>
      <c r="E161" s="74">
        <v>0.44</v>
      </c>
      <c r="F161" s="78">
        <f>ROUND(($E$161)*SUM(F147:F155),0)</f>
        <v>0</v>
      </c>
      <c r="G161" s="78">
        <f>ROUND(($E$161)*SUM(G147:G155),0)</f>
        <v>0</v>
      </c>
      <c r="H161" s="78">
        <f>ROUND(($E$161)*SUM(H147:H155),0)</f>
        <v>0</v>
      </c>
      <c r="I161" s="23">
        <v>0</v>
      </c>
    </row>
    <row r="162" spans="2:14" ht="15.75">
      <c r="B162" s="9"/>
      <c r="C162" s="7" t="s">
        <v>94</v>
      </c>
      <c r="D162" s="7"/>
      <c r="E162" s="71">
        <v>7.6499999999999999E-2</v>
      </c>
      <c r="F162" s="78">
        <f>ROUND($E$162*F158,0)</f>
        <v>0</v>
      </c>
      <c r="G162" s="78">
        <f>ROUND($E$162*G158,0)</f>
        <v>0</v>
      </c>
      <c r="H162" s="78">
        <f>ROUND($E$162*H158,0)</f>
        <v>0</v>
      </c>
      <c r="I162" s="31"/>
      <c r="N162" s="43" t="s">
        <v>61</v>
      </c>
    </row>
    <row r="163" spans="2:14" ht="15.75">
      <c r="B163" s="9" t="s">
        <v>7</v>
      </c>
      <c r="C163" s="7" t="s">
        <v>88</v>
      </c>
      <c r="D163" s="7"/>
      <c r="E163" s="71"/>
      <c r="F163" s="78">
        <f>SUM(F161:F162)</f>
        <v>0</v>
      </c>
      <c r="G163" s="78">
        <f>SUM(G161:G162)</f>
        <v>0</v>
      </c>
      <c r="H163" s="78">
        <f>SUM(H161:H162)</f>
        <v>0</v>
      </c>
      <c r="I163" s="23">
        <f>SUM(I161:I162)</f>
        <v>0</v>
      </c>
      <c r="L163" s="44" t="s">
        <v>55</v>
      </c>
      <c r="N163" s="43" t="s">
        <v>62</v>
      </c>
    </row>
    <row r="164" spans="2:14" ht="15.75">
      <c r="B164" s="9" t="s">
        <v>8</v>
      </c>
      <c r="C164" s="5" t="s">
        <v>38</v>
      </c>
      <c r="D164" s="7"/>
      <c r="E164" s="11"/>
      <c r="F164" s="78">
        <f>SUM(F159+F163)</f>
        <v>0</v>
      </c>
      <c r="G164" s="78">
        <f>SUM(G159+G163)</f>
        <v>0</v>
      </c>
      <c r="H164" s="78">
        <f>SUM(H159+H163)</f>
        <v>0</v>
      </c>
      <c r="I164" s="23">
        <f>SUM(I159+I163)</f>
        <v>0</v>
      </c>
      <c r="L164" s="44" t="s">
        <v>56</v>
      </c>
      <c r="M164" s="42" t="s">
        <v>59</v>
      </c>
      <c r="N164" s="43" t="s">
        <v>63</v>
      </c>
    </row>
    <row r="165" spans="2:14" ht="15.75">
      <c r="B165" s="8" t="s">
        <v>9</v>
      </c>
      <c r="C165" s="5" t="s">
        <v>28</v>
      </c>
      <c r="D165" s="7"/>
      <c r="E165" s="14"/>
      <c r="F165" s="78">
        <f t="shared" ref="F165:H167" si="10">ROUND(SUM(F120+(F120*$L$13)),0)</f>
        <v>0</v>
      </c>
      <c r="G165" s="78">
        <f t="shared" si="10"/>
        <v>0</v>
      </c>
      <c r="H165" s="78">
        <f t="shared" si="10"/>
        <v>0</v>
      </c>
      <c r="I165" s="23">
        <v>0</v>
      </c>
      <c r="L165" s="36" t="s">
        <v>50</v>
      </c>
      <c r="M165" s="39"/>
      <c r="N165" s="45">
        <f>IF(M165+N35+N79+N124&gt;=25000,25000-(N35+N79+N124),M165)</f>
        <v>0</v>
      </c>
    </row>
    <row r="166" spans="2:14" ht="15.75">
      <c r="B166" s="15" t="s">
        <v>10</v>
      </c>
      <c r="C166" s="16" t="s">
        <v>19</v>
      </c>
      <c r="D166" s="6"/>
      <c r="E166" s="11"/>
      <c r="F166" s="78">
        <f t="shared" si="10"/>
        <v>0</v>
      </c>
      <c r="G166" s="78">
        <f t="shared" si="10"/>
        <v>0</v>
      </c>
      <c r="H166" s="78">
        <f t="shared" si="10"/>
        <v>0</v>
      </c>
      <c r="I166" s="23">
        <v>0</v>
      </c>
      <c r="L166" s="37" t="s">
        <v>51</v>
      </c>
      <c r="M166" s="40"/>
      <c r="N166" s="45">
        <f>IF(M166+N36+N80+N125&gt;=25000,25000-(N36+N80+N125),M166)</f>
        <v>0</v>
      </c>
    </row>
    <row r="167" spans="2:14" ht="15.75">
      <c r="B167" s="9" t="s">
        <v>11</v>
      </c>
      <c r="C167" s="17" t="s">
        <v>34</v>
      </c>
      <c r="D167" s="7"/>
      <c r="E167" s="11"/>
      <c r="F167" s="78">
        <f t="shared" si="10"/>
        <v>0</v>
      </c>
      <c r="G167" s="78">
        <f t="shared" si="10"/>
        <v>0</v>
      </c>
      <c r="H167" s="78">
        <f t="shared" si="10"/>
        <v>0</v>
      </c>
      <c r="I167" s="23">
        <v>0</v>
      </c>
      <c r="L167" s="37" t="s">
        <v>52</v>
      </c>
      <c r="M167" s="40"/>
      <c r="N167" s="45">
        <f>IF(M167+N37+N81+N126&gt;=25000,25000-(N37+N81+N126),M167)</f>
        <v>0</v>
      </c>
    </row>
    <row r="168" spans="2:14" ht="15.75">
      <c r="B168" s="9" t="s">
        <v>12</v>
      </c>
      <c r="C168" s="17" t="s">
        <v>35</v>
      </c>
      <c r="D168" s="7"/>
      <c r="E168" s="11"/>
      <c r="F168" s="79"/>
      <c r="G168" s="79"/>
      <c r="H168" s="79"/>
      <c r="I168" s="32"/>
      <c r="L168" s="38" t="s">
        <v>53</v>
      </c>
      <c r="M168" s="41"/>
      <c r="N168" s="45">
        <f>IF(M168+N38+N82+N127&gt;=25000,25000-(N38+N82+N127),M168)</f>
        <v>0</v>
      </c>
    </row>
    <row r="169" spans="2:14" ht="15.75">
      <c r="B169" s="26"/>
      <c r="C169" s="17" t="s">
        <v>39</v>
      </c>
      <c r="D169" s="7"/>
      <c r="E169" s="11"/>
      <c r="F169" s="78">
        <f>SUM(M165:M168)</f>
        <v>0</v>
      </c>
      <c r="G169" s="78">
        <v>0</v>
      </c>
      <c r="H169" s="78">
        <v>0</v>
      </c>
      <c r="I169" s="32"/>
    </row>
    <row r="170" spans="2:14" ht="15.75">
      <c r="B170" s="9"/>
      <c r="C170" s="17" t="s">
        <v>40</v>
      </c>
      <c r="D170" s="7"/>
      <c r="E170" s="11"/>
      <c r="F170" s="78">
        <f t="shared" ref="F170:H172" si="11">ROUND(SUM(F125+(F125*$L$13)),0)</f>
        <v>0</v>
      </c>
      <c r="G170" s="78">
        <f t="shared" si="11"/>
        <v>0</v>
      </c>
      <c r="H170" s="78">
        <f t="shared" si="11"/>
        <v>0</v>
      </c>
      <c r="I170" s="23">
        <v>0</v>
      </c>
    </row>
    <row r="171" spans="2:14" ht="15.75">
      <c r="B171" s="9"/>
      <c r="C171" s="17" t="s">
        <v>86</v>
      </c>
      <c r="D171" s="7"/>
      <c r="E171" s="11"/>
      <c r="F171" s="78">
        <f t="shared" si="11"/>
        <v>0</v>
      </c>
      <c r="G171" s="78">
        <f t="shared" si="11"/>
        <v>0</v>
      </c>
      <c r="H171" s="78">
        <f t="shared" si="11"/>
        <v>0</v>
      </c>
      <c r="I171" s="23">
        <v>0</v>
      </c>
    </row>
    <row r="172" spans="2:14" ht="15.75">
      <c r="B172" s="9" t="s">
        <v>13</v>
      </c>
      <c r="C172" s="17" t="s">
        <v>36</v>
      </c>
      <c r="D172" s="7"/>
      <c r="E172" s="11"/>
      <c r="F172" s="78">
        <f t="shared" si="11"/>
        <v>0</v>
      </c>
      <c r="G172" s="78">
        <f t="shared" si="11"/>
        <v>0</v>
      </c>
      <c r="H172" s="78">
        <f t="shared" si="11"/>
        <v>0</v>
      </c>
      <c r="I172" s="23">
        <v>0</v>
      </c>
    </row>
    <row r="173" spans="2:14" ht="15.75">
      <c r="B173" s="9" t="s">
        <v>14</v>
      </c>
      <c r="C173" s="7" t="s">
        <v>18</v>
      </c>
      <c r="D173" s="7"/>
      <c r="E173" s="11"/>
      <c r="F173" s="78">
        <v>0</v>
      </c>
      <c r="G173" s="78">
        <v>0</v>
      </c>
      <c r="H173" s="78">
        <v>0</v>
      </c>
      <c r="I173" s="23">
        <v>0</v>
      </c>
    </row>
    <row r="174" spans="2:14" ht="15.75">
      <c r="B174" s="9" t="s">
        <v>15</v>
      </c>
      <c r="C174" s="7" t="s">
        <v>114</v>
      </c>
      <c r="D174" s="7"/>
      <c r="E174" s="11"/>
      <c r="F174" s="78">
        <v>0</v>
      </c>
      <c r="G174" s="78">
        <v>0</v>
      </c>
      <c r="H174" s="78">
        <v>0</v>
      </c>
      <c r="I174" s="23">
        <v>0</v>
      </c>
    </row>
    <row r="175" spans="2:14" ht="15.75">
      <c r="B175" s="9" t="s">
        <v>85</v>
      </c>
      <c r="C175" s="66" t="s">
        <v>110</v>
      </c>
      <c r="D175" s="76"/>
      <c r="E175" s="112">
        <v>0.38</v>
      </c>
      <c r="F175" s="80">
        <f>F156*E175</f>
        <v>0</v>
      </c>
      <c r="G175" s="79"/>
      <c r="H175" s="80">
        <f>H156*E175</f>
        <v>0</v>
      </c>
      <c r="I175" s="32"/>
    </row>
    <row r="176" spans="2:14" ht="15.75">
      <c r="B176" s="13" t="s">
        <v>89</v>
      </c>
      <c r="C176" s="6" t="s">
        <v>29</v>
      </c>
      <c r="D176" s="6"/>
      <c r="E176" s="18"/>
      <c r="F176" s="78">
        <f>SUM(F164:F175)</f>
        <v>0</v>
      </c>
      <c r="G176" s="78">
        <f>SUM(G164:G175)</f>
        <v>0</v>
      </c>
      <c r="H176" s="78">
        <f>SUM(H164:H175)</f>
        <v>0</v>
      </c>
      <c r="I176" s="23">
        <f>SUM(I164:I175)</f>
        <v>0</v>
      </c>
    </row>
    <row r="177" spans="1:12" ht="16.5">
      <c r="B177" s="9" t="s">
        <v>90</v>
      </c>
      <c r="C177" s="7" t="s">
        <v>41</v>
      </c>
      <c r="D177" s="7"/>
      <c r="E177" s="6"/>
      <c r="F177" s="79"/>
      <c r="G177" s="79"/>
      <c r="H177" s="79"/>
      <c r="I177" s="32"/>
      <c r="J177" s="64"/>
    </row>
    <row r="178" spans="1:12" ht="16.5">
      <c r="A178" s="65"/>
      <c r="B178" s="34" t="s">
        <v>42</v>
      </c>
      <c r="C178" s="27">
        <f>C42</f>
        <v>0.48</v>
      </c>
      <c r="D178" s="73" t="s">
        <v>43</v>
      </c>
      <c r="E178" s="28">
        <f>IF($N$165&gt;25000,"25000",$N$165)+IF($N$166&gt;25000,"25000",$N$166)+IF($N$167&gt;25000,"25000",$N$167)+IF($N$168&gt;25000,"25000",$N$168)+$F$176-$F$169-$F$173-$F$175-$F$174</f>
        <v>0</v>
      </c>
      <c r="F178" s="80">
        <f>ROUND(E178*C178,0)</f>
        <v>0</v>
      </c>
      <c r="G178" s="80">
        <f>ROUND((G176-G173-G169-G175-G174)*L42,0)</f>
        <v>0</v>
      </c>
      <c r="H178" s="80">
        <f>ROUND((H176-H173-H169-H175-H174)*L42,0)</f>
        <v>0</v>
      </c>
      <c r="I178" s="32"/>
      <c r="J178" s="64"/>
    </row>
    <row r="179" spans="1:12" ht="16.5">
      <c r="A179" s="65"/>
      <c r="B179" s="34"/>
      <c r="C179" s="81"/>
      <c r="D179" s="82" t="s">
        <v>100</v>
      </c>
      <c r="E179" s="83"/>
      <c r="F179" s="79"/>
      <c r="G179" s="80">
        <v>0</v>
      </c>
      <c r="H179" s="79"/>
      <c r="I179" s="32"/>
      <c r="J179" s="70"/>
      <c r="K179" s="70"/>
    </row>
    <row r="180" spans="1:12" ht="17.25" thickBot="1">
      <c r="A180" s="65"/>
      <c r="B180" s="33" t="s">
        <v>115</v>
      </c>
      <c r="C180" s="19" t="s">
        <v>32</v>
      </c>
      <c r="D180" s="20"/>
      <c r="E180" s="21"/>
      <c r="F180" s="86">
        <f>SUM(F176:F179)</f>
        <v>0</v>
      </c>
      <c r="G180" s="86">
        <f>SUM(G176:G179)</f>
        <v>0</v>
      </c>
      <c r="H180" s="86">
        <f>SUM(H176:H179)</f>
        <v>0</v>
      </c>
      <c r="I180" s="35">
        <f>SUM(I176:I179)</f>
        <v>0</v>
      </c>
      <c r="J180" s="117"/>
      <c r="K180" s="117"/>
    </row>
    <row r="181" spans="1:12" ht="16.5">
      <c r="A181" s="65"/>
      <c r="B181" s="65" t="s">
        <v>116</v>
      </c>
      <c r="D181" s="2"/>
      <c r="E181" s="2"/>
      <c r="F181" s="2"/>
      <c r="G181" s="2"/>
      <c r="H181" s="2"/>
      <c r="I181" s="2"/>
      <c r="J181" s="117"/>
      <c r="K181" s="117"/>
    </row>
    <row r="182" spans="1:12" ht="16.5" customHeight="1">
      <c r="A182" s="65"/>
      <c r="B182" s="65"/>
      <c r="C182" s="65" t="s">
        <v>117</v>
      </c>
      <c r="D182" s="2"/>
      <c r="E182" s="2"/>
      <c r="F182" s="2"/>
      <c r="G182" s="2"/>
      <c r="H182" s="2"/>
      <c r="I182" s="2"/>
      <c r="J182" s="89"/>
      <c r="K182" s="89"/>
    </row>
    <row r="183" spans="1:12" ht="15.75">
      <c r="A183" s="124" t="s">
        <v>16</v>
      </c>
      <c r="B183" s="124"/>
      <c r="C183" s="124"/>
      <c r="D183" s="124"/>
      <c r="E183" s="124"/>
      <c r="F183" s="124"/>
      <c r="G183" s="124"/>
      <c r="H183" s="124"/>
      <c r="I183" s="124"/>
      <c r="J183" s="124"/>
      <c r="K183" s="22"/>
    </row>
    <row r="184" spans="1:12" ht="15.75">
      <c r="A184" s="125" t="s">
        <v>20</v>
      </c>
      <c r="B184" s="125"/>
      <c r="C184" s="125"/>
      <c r="D184" s="125"/>
      <c r="E184" s="125"/>
      <c r="F184" s="125"/>
      <c r="G184" s="125"/>
      <c r="H184" s="125"/>
      <c r="I184" s="125"/>
      <c r="J184" s="125"/>
    </row>
    <row r="185" spans="1:12" ht="15.75">
      <c r="A185" s="125" t="s">
        <v>47</v>
      </c>
      <c r="B185" s="125"/>
      <c r="C185" s="125"/>
      <c r="D185" s="125"/>
      <c r="E185" s="125"/>
      <c r="F185" s="125"/>
      <c r="G185" s="125"/>
      <c r="H185" s="125"/>
      <c r="I185" s="125"/>
      <c r="J185" s="125"/>
    </row>
    <row r="186" spans="1:12" ht="36.75" customHeight="1">
      <c r="C186" s="4" t="s">
        <v>22</v>
      </c>
      <c r="D186" s="87"/>
      <c r="E186" s="126" t="str">
        <f>E5</f>
        <v>(Insert project title here.  Sheet will auto-fill on subsequent years/composite)</v>
      </c>
      <c r="F186" s="126"/>
      <c r="G186" s="126"/>
      <c r="H186" s="126"/>
      <c r="I186" s="126"/>
    </row>
    <row r="187" spans="1:12" ht="15.75">
      <c r="B187" s="4"/>
      <c r="C187" s="48" t="s">
        <v>21</v>
      </c>
      <c r="E187" s="66" t="str">
        <f>E6</f>
        <v>(Insert investigator(s) here.  Sheet will auto-fill on subsequent years/composite)</v>
      </c>
      <c r="F187" s="66"/>
      <c r="G187" s="66"/>
      <c r="H187" s="66"/>
      <c r="I187" s="66"/>
      <c r="L187" s="49" t="s">
        <v>79</v>
      </c>
    </row>
    <row r="188" spans="1:12">
      <c r="L188" s="57">
        <f>L144+(12*31)</f>
        <v>1488</v>
      </c>
    </row>
    <row r="189" spans="1:12" ht="13.5" thickBot="1">
      <c r="L189" s="49"/>
    </row>
    <row r="190" spans="1:12" ht="32.25" thickBot="1">
      <c r="B190" s="6"/>
      <c r="C190" s="6"/>
      <c r="D190" s="6"/>
      <c r="E190" s="6"/>
      <c r="F190" s="68" t="s">
        <v>23</v>
      </c>
      <c r="G190" s="68" t="s">
        <v>98</v>
      </c>
      <c r="H190" s="91" t="s">
        <v>103</v>
      </c>
      <c r="I190" s="91" t="s">
        <v>104</v>
      </c>
      <c r="L190" s="114"/>
    </row>
    <row r="191" spans="1:12" ht="15.75">
      <c r="B191" s="62" t="s">
        <v>0</v>
      </c>
      <c r="C191" s="69" t="s">
        <v>83</v>
      </c>
      <c r="D191" s="63"/>
      <c r="E191" s="63"/>
      <c r="F191" s="84"/>
      <c r="G191" s="84"/>
      <c r="H191" s="84"/>
      <c r="I191" s="60"/>
    </row>
    <row r="192" spans="1:12" ht="15.75">
      <c r="B192" s="9"/>
      <c r="C192" s="10" t="s">
        <v>1</v>
      </c>
      <c r="D192" s="7" t="str">
        <f>IF(D11=""," ",D11)</f>
        <v xml:space="preserve"> </v>
      </c>
      <c r="E192" s="11"/>
      <c r="F192" s="78">
        <f t="shared" ref="F192:H197" si="12">ROUND(SUM(F147+(F147*$L$10)),0)</f>
        <v>0</v>
      </c>
      <c r="G192" s="78">
        <f t="shared" si="12"/>
        <v>0</v>
      </c>
      <c r="H192" s="78">
        <f t="shared" si="12"/>
        <v>0</v>
      </c>
      <c r="I192" s="31"/>
    </row>
    <row r="193" spans="2:14" ht="15.75">
      <c r="B193" s="9"/>
      <c r="C193" s="10" t="s">
        <v>2</v>
      </c>
      <c r="D193" s="7" t="str">
        <f>IF(D12=""," ",D12)</f>
        <v xml:space="preserve"> </v>
      </c>
      <c r="E193" s="11"/>
      <c r="F193" s="78">
        <f t="shared" si="12"/>
        <v>0</v>
      </c>
      <c r="G193" s="78">
        <f t="shared" si="12"/>
        <v>0</v>
      </c>
      <c r="H193" s="78">
        <f t="shared" si="12"/>
        <v>0</v>
      </c>
      <c r="I193" s="31"/>
    </row>
    <row r="194" spans="2:14" ht="15.75">
      <c r="B194" s="9"/>
      <c r="C194" s="10" t="s">
        <v>3</v>
      </c>
      <c r="D194" s="7" t="str">
        <f>IF(D13=""," ",D13)</f>
        <v xml:space="preserve"> </v>
      </c>
      <c r="E194" s="11"/>
      <c r="F194" s="78">
        <f t="shared" si="12"/>
        <v>0</v>
      </c>
      <c r="G194" s="78">
        <f t="shared" si="12"/>
        <v>0</v>
      </c>
      <c r="H194" s="78">
        <f t="shared" si="12"/>
        <v>0</v>
      </c>
      <c r="I194" s="31"/>
    </row>
    <row r="195" spans="2:14" ht="15.75">
      <c r="B195" s="9"/>
      <c r="C195" s="10" t="s">
        <v>4</v>
      </c>
      <c r="D195" s="7" t="str">
        <f>IF(D14=""," ",D14)</f>
        <v xml:space="preserve"> </v>
      </c>
      <c r="E195" s="11"/>
      <c r="F195" s="78">
        <f t="shared" si="12"/>
        <v>0</v>
      </c>
      <c r="G195" s="78">
        <f t="shared" si="12"/>
        <v>0</v>
      </c>
      <c r="H195" s="78">
        <f t="shared" si="12"/>
        <v>0</v>
      </c>
      <c r="I195" s="31"/>
    </row>
    <row r="196" spans="2:14" ht="15.75">
      <c r="B196" s="9"/>
      <c r="C196" s="12" t="s">
        <v>24</v>
      </c>
      <c r="D196" s="7" t="str">
        <f>IF(D15=""," ",D15)</f>
        <v xml:space="preserve"> </v>
      </c>
      <c r="E196" s="11"/>
      <c r="F196" s="78">
        <f t="shared" si="12"/>
        <v>0</v>
      </c>
      <c r="G196" s="78">
        <f t="shared" si="12"/>
        <v>0</v>
      </c>
      <c r="H196" s="78">
        <f t="shared" si="12"/>
        <v>0</v>
      </c>
      <c r="I196" s="31"/>
    </row>
    <row r="197" spans="2:14" ht="15.75">
      <c r="B197" s="9"/>
      <c r="C197" s="12" t="s">
        <v>25</v>
      </c>
      <c r="D197" s="7" t="s">
        <v>48</v>
      </c>
      <c r="E197" s="11"/>
      <c r="F197" s="78">
        <f t="shared" si="12"/>
        <v>0</v>
      </c>
      <c r="G197" s="78">
        <f t="shared" si="12"/>
        <v>0</v>
      </c>
      <c r="H197" s="78">
        <f t="shared" si="12"/>
        <v>0</v>
      </c>
      <c r="I197" s="31"/>
    </row>
    <row r="198" spans="2:14" ht="15.75">
      <c r="B198" s="9" t="s">
        <v>33</v>
      </c>
      <c r="C198" s="66" t="s">
        <v>84</v>
      </c>
      <c r="D198" s="7"/>
      <c r="E198" s="11"/>
      <c r="F198" s="77"/>
      <c r="G198" s="77"/>
      <c r="H198" s="77"/>
      <c r="I198" s="31"/>
    </row>
    <row r="199" spans="2:14" ht="15.75">
      <c r="B199" s="9"/>
      <c r="C199" s="75" t="s">
        <v>1</v>
      </c>
      <c r="D199" s="7" t="s">
        <v>30</v>
      </c>
      <c r="E199" s="11"/>
      <c r="F199" s="78">
        <f t="shared" ref="F199:H200" si="13">ROUND(SUM(F154+(F154*$L$10)),0)</f>
        <v>0</v>
      </c>
      <c r="G199" s="78">
        <f t="shared" si="13"/>
        <v>0</v>
      </c>
      <c r="H199" s="78">
        <f t="shared" si="13"/>
        <v>0</v>
      </c>
      <c r="I199" s="31"/>
    </row>
    <row r="200" spans="2:14" ht="15.75">
      <c r="B200" s="9"/>
      <c r="C200" s="12" t="s">
        <v>2</v>
      </c>
      <c r="D200" s="7" t="s">
        <v>31</v>
      </c>
      <c r="E200" s="11"/>
      <c r="F200" s="78">
        <f t="shared" si="13"/>
        <v>0</v>
      </c>
      <c r="G200" s="78">
        <f t="shared" si="13"/>
        <v>0</v>
      </c>
      <c r="H200" s="78">
        <f t="shared" si="13"/>
        <v>0</v>
      </c>
      <c r="I200" s="23">
        <v>0</v>
      </c>
    </row>
    <row r="201" spans="2:14" ht="15.75">
      <c r="B201" s="9"/>
      <c r="C201" s="12" t="s">
        <v>3</v>
      </c>
      <c r="D201" s="7" t="s">
        <v>26</v>
      </c>
      <c r="E201" s="5"/>
      <c r="F201" s="78">
        <f>ROUND(SUM(F156+(F156*$L$10)),0)</f>
        <v>0</v>
      </c>
      <c r="G201" s="77"/>
      <c r="H201" s="78">
        <f>ROUND(SUM(H156+(H156*$L$10)),0)</f>
        <v>0</v>
      </c>
      <c r="I201" s="31"/>
    </row>
    <row r="202" spans="2:14" ht="15.75">
      <c r="B202" s="9"/>
      <c r="C202" s="12" t="s">
        <v>4</v>
      </c>
      <c r="D202" s="7" t="s">
        <v>27</v>
      </c>
      <c r="E202" s="7"/>
      <c r="F202" s="78">
        <f>ROUND(SUM(F157+(F157*$L$10)),0)</f>
        <v>0</v>
      </c>
      <c r="G202" s="78">
        <f>ROUND(SUM(G157+(G157*$L$10)),0)</f>
        <v>0</v>
      </c>
      <c r="H202" s="78">
        <f>ROUND(SUM(H157+(H157*$L$10)),0)</f>
        <v>0</v>
      </c>
      <c r="I202" s="31"/>
    </row>
    <row r="203" spans="2:14" ht="15.75">
      <c r="B203" s="8"/>
      <c r="C203" s="67" t="s">
        <v>24</v>
      </c>
      <c r="D203" s="5" t="s">
        <v>91</v>
      </c>
      <c r="E203" s="5"/>
      <c r="F203" s="78">
        <v>0</v>
      </c>
      <c r="G203" s="78">
        <v>0</v>
      </c>
      <c r="H203" s="78">
        <v>0</v>
      </c>
      <c r="I203" s="31"/>
    </row>
    <row r="204" spans="2:14" ht="15.75">
      <c r="B204" s="24" t="s">
        <v>5</v>
      </c>
      <c r="C204" s="25" t="s">
        <v>37</v>
      </c>
      <c r="D204" s="25"/>
      <c r="E204" s="5"/>
      <c r="F204" s="78">
        <f>SUM(F192:F203)</f>
        <v>0</v>
      </c>
      <c r="G204" s="78">
        <f>SUM(G192:G203)</f>
        <v>0</v>
      </c>
      <c r="H204" s="78">
        <f>SUM(H192:H203)</f>
        <v>0</v>
      </c>
      <c r="I204" s="23">
        <f>SUM(I192:I203)</f>
        <v>0</v>
      </c>
    </row>
    <row r="205" spans="2:14" ht="15.75">
      <c r="B205" s="9" t="s">
        <v>6</v>
      </c>
      <c r="C205" s="7" t="s">
        <v>87</v>
      </c>
      <c r="D205" s="7"/>
      <c r="E205" s="61"/>
      <c r="F205" s="77"/>
      <c r="G205" s="77"/>
      <c r="H205" s="77"/>
      <c r="I205" s="31"/>
    </row>
    <row r="206" spans="2:14" ht="15.75">
      <c r="B206" s="9"/>
      <c r="C206" s="7" t="s">
        <v>93</v>
      </c>
      <c r="D206" s="7"/>
      <c r="E206" s="74">
        <v>0.44</v>
      </c>
      <c r="F206" s="78">
        <f>ROUND(($E$206)*SUM(F192:F200),0)</f>
        <v>0</v>
      </c>
      <c r="G206" s="78">
        <f>ROUND(($E$206)*SUM(G192:G200),0)</f>
        <v>0</v>
      </c>
      <c r="H206" s="78">
        <f>ROUND(($E$206)*SUM(H192:H200),0)</f>
        <v>0</v>
      </c>
      <c r="I206" s="23">
        <v>0</v>
      </c>
    </row>
    <row r="207" spans="2:14" ht="15.75">
      <c r="B207" s="9"/>
      <c r="C207" s="7" t="s">
        <v>94</v>
      </c>
      <c r="D207" s="7"/>
      <c r="E207" s="71">
        <v>7.6499999999999999E-2</v>
      </c>
      <c r="F207" s="78">
        <f>ROUND($E$207*F203,0)</f>
        <v>0</v>
      </c>
      <c r="G207" s="78">
        <f>ROUND($E$207*G203,0)</f>
        <v>0</v>
      </c>
      <c r="H207" s="78">
        <f>ROUND($E$207*H203,0)</f>
        <v>0</v>
      </c>
      <c r="I207" s="31"/>
    </row>
    <row r="208" spans="2:14" ht="15.75">
      <c r="B208" s="9" t="s">
        <v>7</v>
      </c>
      <c r="C208" s="7" t="s">
        <v>88</v>
      </c>
      <c r="D208" s="7"/>
      <c r="E208" s="71"/>
      <c r="F208" s="78">
        <f>SUM(F206:F207)</f>
        <v>0</v>
      </c>
      <c r="G208" s="78">
        <f>SUM(G206:G207)</f>
        <v>0</v>
      </c>
      <c r="H208" s="78">
        <f>SUM(H206:H207)</f>
        <v>0</v>
      </c>
      <c r="I208" s="23">
        <f>SUM(I206:I207)</f>
        <v>0</v>
      </c>
      <c r="N208" s="43" t="s">
        <v>61</v>
      </c>
    </row>
    <row r="209" spans="2:14" ht="15.75">
      <c r="B209" s="9" t="s">
        <v>8</v>
      </c>
      <c r="C209" s="5" t="s">
        <v>38</v>
      </c>
      <c r="D209" s="7"/>
      <c r="E209" s="11"/>
      <c r="F209" s="78">
        <f>SUM(F204+F208)</f>
        <v>0</v>
      </c>
      <c r="G209" s="78">
        <f>SUM(G204+G208)</f>
        <v>0</v>
      </c>
      <c r="H209" s="78">
        <f>SUM(H204+H208)</f>
        <v>0</v>
      </c>
      <c r="I209" s="23">
        <f>SUM(I204+I208)</f>
        <v>0</v>
      </c>
      <c r="L209" s="44" t="s">
        <v>55</v>
      </c>
      <c r="N209" s="43" t="s">
        <v>62</v>
      </c>
    </row>
    <row r="210" spans="2:14" ht="15.75">
      <c r="B210" s="8" t="s">
        <v>9</v>
      </c>
      <c r="C210" s="5" t="s">
        <v>28</v>
      </c>
      <c r="D210" s="7"/>
      <c r="E210" s="14"/>
      <c r="F210" s="78">
        <f t="shared" ref="F210:H212" si="14">ROUND(SUM(F165+(F165*$L$13)),0)</f>
        <v>0</v>
      </c>
      <c r="G210" s="78">
        <f t="shared" si="14"/>
        <v>0</v>
      </c>
      <c r="H210" s="78">
        <f t="shared" si="14"/>
        <v>0</v>
      </c>
      <c r="I210" s="23">
        <v>0</v>
      </c>
      <c r="L210" s="44" t="s">
        <v>56</v>
      </c>
      <c r="M210" s="42" t="s">
        <v>60</v>
      </c>
      <c r="N210" s="43" t="s">
        <v>63</v>
      </c>
    </row>
    <row r="211" spans="2:14" ht="15.75">
      <c r="B211" s="15" t="s">
        <v>10</v>
      </c>
      <c r="C211" s="16" t="s">
        <v>19</v>
      </c>
      <c r="D211" s="6"/>
      <c r="E211" s="11"/>
      <c r="F211" s="78">
        <f t="shared" si="14"/>
        <v>0</v>
      </c>
      <c r="G211" s="78">
        <f t="shared" si="14"/>
        <v>0</v>
      </c>
      <c r="H211" s="78">
        <f t="shared" si="14"/>
        <v>0</v>
      </c>
      <c r="I211" s="23">
        <v>0</v>
      </c>
      <c r="L211" s="36" t="s">
        <v>50</v>
      </c>
      <c r="M211" s="39"/>
      <c r="N211" s="45">
        <f>IF(M211+N35+N79+N124+N165&gt;=25000,25000-(N35+N79+N124+N165),M211)</f>
        <v>0</v>
      </c>
    </row>
    <row r="212" spans="2:14" ht="15.75">
      <c r="B212" s="9" t="s">
        <v>11</v>
      </c>
      <c r="C212" s="17" t="s">
        <v>34</v>
      </c>
      <c r="D212" s="7"/>
      <c r="E212" s="11"/>
      <c r="F212" s="78">
        <f t="shared" si="14"/>
        <v>0</v>
      </c>
      <c r="G212" s="78">
        <f t="shared" si="14"/>
        <v>0</v>
      </c>
      <c r="H212" s="78">
        <f t="shared" si="14"/>
        <v>0</v>
      </c>
      <c r="I212" s="23">
        <v>0</v>
      </c>
      <c r="L212" s="37" t="s">
        <v>51</v>
      </c>
      <c r="M212" s="40"/>
      <c r="N212" s="45">
        <f>IF(M212+N36+N80+N125+N166&gt;=25000,25000-(N36+N80+N125+N166),M212)</f>
        <v>0</v>
      </c>
    </row>
    <row r="213" spans="2:14" ht="15.75">
      <c r="B213" s="9" t="s">
        <v>12</v>
      </c>
      <c r="C213" s="17" t="s">
        <v>35</v>
      </c>
      <c r="D213" s="7"/>
      <c r="E213" s="11"/>
      <c r="F213" s="79"/>
      <c r="G213" s="79"/>
      <c r="H213" s="79"/>
      <c r="I213" s="32"/>
      <c r="L213" s="37" t="s">
        <v>52</v>
      </c>
      <c r="M213" s="40"/>
      <c r="N213" s="45">
        <f>IF(M213+N37+N81+N126+N167&gt;=25000,25000-(N37+N81+N126+N167),M213)</f>
        <v>0</v>
      </c>
    </row>
    <row r="214" spans="2:14" ht="15.75">
      <c r="B214" s="26"/>
      <c r="C214" s="17" t="s">
        <v>39</v>
      </c>
      <c r="D214" s="7"/>
      <c r="E214" s="11"/>
      <c r="F214" s="78">
        <f>SUM(M211:M214)</f>
        <v>0</v>
      </c>
      <c r="G214" s="78">
        <v>0</v>
      </c>
      <c r="H214" s="78">
        <v>0</v>
      </c>
      <c r="I214" s="32"/>
      <c r="L214" s="38" t="s">
        <v>53</v>
      </c>
      <c r="M214" s="41"/>
      <c r="N214" s="45">
        <f>IF(M214+N38+N82+N127+N168&gt;=25000,25000-(N38+N82+N127+N168),M214)</f>
        <v>0</v>
      </c>
    </row>
    <row r="215" spans="2:14" ht="15.75">
      <c r="B215" s="9"/>
      <c r="C215" s="17" t="s">
        <v>40</v>
      </c>
      <c r="D215" s="7"/>
      <c r="E215" s="11"/>
      <c r="F215" s="78">
        <f t="shared" ref="F215:H217" si="15">ROUND(SUM(F170+(F170*$L$13)),0)</f>
        <v>0</v>
      </c>
      <c r="G215" s="78">
        <f t="shared" si="15"/>
        <v>0</v>
      </c>
      <c r="H215" s="78">
        <f t="shared" si="15"/>
        <v>0</v>
      </c>
      <c r="I215" s="23">
        <v>0</v>
      </c>
    </row>
    <row r="216" spans="2:14" ht="15.75">
      <c r="B216" s="9"/>
      <c r="C216" s="17" t="s">
        <v>86</v>
      </c>
      <c r="D216" s="7"/>
      <c r="E216" s="11"/>
      <c r="F216" s="78">
        <f t="shared" si="15"/>
        <v>0</v>
      </c>
      <c r="G216" s="78">
        <f t="shared" si="15"/>
        <v>0</v>
      </c>
      <c r="H216" s="78">
        <f t="shared" si="15"/>
        <v>0</v>
      </c>
      <c r="I216" s="23">
        <v>0</v>
      </c>
    </row>
    <row r="217" spans="2:14" ht="15.75">
      <c r="B217" s="9" t="s">
        <v>13</v>
      </c>
      <c r="C217" s="17" t="s">
        <v>36</v>
      </c>
      <c r="D217" s="7"/>
      <c r="E217" s="11"/>
      <c r="F217" s="78">
        <f t="shared" si="15"/>
        <v>0</v>
      </c>
      <c r="G217" s="78">
        <f t="shared" si="15"/>
        <v>0</v>
      </c>
      <c r="H217" s="78">
        <f t="shared" si="15"/>
        <v>0</v>
      </c>
      <c r="I217" s="23">
        <v>0</v>
      </c>
    </row>
    <row r="218" spans="2:14" ht="15.75">
      <c r="B218" s="9" t="s">
        <v>14</v>
      </c>
      <c r="C218" s="7" t="s">
        <v>18</v>
      </c>
      <c r="D218" s="7"/>
      <c r="E218" s="11"/>
      <c r="F218" s="78">
        <v>0</v>
      </c>
      <c r="G218" s="78">
        <v>0</v>
      </c>
      <c r="H218" s="78">
        <v>0</v>
      </c>
      <c r="I218" s="23">
        <v>0</v>
      </c>
    </row>
    <row r="219" spans="2:14" ht="15.75">
      <c r="B219" s="9" t="s">
        <v>15</v>
      </c>
      <c r="C219" s="7" t="s">
        <v>118</v>
      </c>
      <c r="D219" s="7"/>
      <c r="E219" s="11"/>
      <c r="F219" s="78">
        <v>0</v>
      </c>
      <c r="G219" s="78">
        <v>0</v>
      </c>
      <c r="H219" s="78">
        <v>0</v>
      </c>
      <c r="I219" s="23">
        <v>0</v>
      </c>
    </row>
    <row r="220" spans="2:14" ht="15.75">
      <c r="B220" s="9" t="s">
        <v>85</v>
      </c>
      <c r="C220" s="66" t="s">
        <v>110</v>
      </c>
      <c r="D220" s="76"/>
      <c r="E220" s="112">
        <v>0.38</v>
      </c>
      <c r="F220" s="80">
        <f>F201*E220</f>
        <v>0</v>
      </c>
      <c r="G220" s="79"/>
      <c r="H220" s="80">
        <f>H201*E220</f>
        <v>0</v>
      </c>
      <c r="I220" s="32"/>
    </row>
    <row r="221" spans="2:14" ht="16.5">
      <c r="B221" s="13" t="s">
        <v>89</v>
      </c>
      <c r="C221" s="6" t="s">
        <v>29</v>
      </c>
      <c r="D221" s="6"/>
      <c r="E221" s="18"/>
      <c r="F221" s="78">
        <f>SUM(F209:F220)</f>
        <v>0</v>
      </c>
      <c r="G221" s="78">
        <f>SUM(G209:G220)</f>
        <v>0</v>
      </c>
      <c r="H221" s="78">
        <f>SUM(H209:H220)</f>
        <v>0</v>
      </c>
      <c r="I221" s="23">
        <f>SUM(I209:I220)</f>
        <v>0</v>
      </c>
      <c r="J221" s="64"/>
    </row>
    <row r="222" spans="2:14" ht="16.5">
      <c r="B222" s="9" t="s">
        <v>90</v>
      </c>
      <c r="C222" s="7" t="s">
        <v>41</v>
      </c>
      <c r="D222" s="7"/>
      <c r="E222" s="6"/>
      <c r="F222" s="79"/>
      <c r="G222" s="79"/>
      <c r="H222" s="79"/>
      <c r="I222" s="32"/>
      <c r="J222" s="64"/>
    </row>
    <row r="223" spans="2:14" ht="15.75">
      <c r="B223" s="34" t="s">
        <v>42</v>
      </c>
      <c r="C223" s="27">
        <f>C42</f>
        <v>0.48</v>
      </c>
      <c r="D223" s="73" t="s">
        <v>43</v>
      </c>
      <c r="E223" s="28">
        <f>IF($N$211&gt;25000,"25000",$N$211)+IF($N$212&gt;25000,"25000",$N$212)+IF($N$213&gt;25000,"25000",$N$213)+IF($N$214&gt;25000,"25000",$N$214)+$F$221-$F$214-$F$218-$F$220-$F$219</f>
        <v>0</v>
      </c>
      <c r="F223" s="80">
        <f>ROUND(E223*C223,0)</f>
        <v>0</v>
      </c>
      <c r="G223" s="80">
        <f>ROUND((G221-G218-G214-G220-G219)*L42,0)</f>
        <v>0</v>
      </c>
      <c r="H223" s="80">
        <f>ROUND((H221-H218-H214-H220-H219)*L42,0)</f>
        <v>0</v>
      </c>
      <c r="I223" s="32"/>
      <c r="J223" s="70"/>
      <c r="K223" s="70"/>
    </row>
    <row r="224" spans="2:14" ht="15.75">
      <c r="B224" s="34"/>
      <c r="C224" s="81"/>
      <c r="D224" s="82" t="s">
        <v>100</v>
      </c>
      <c r="E224" s="83"/>
      <c r="F224" s="79"/>
      <c r="G224" s="80">
        <v>0</v>
      </c>
      <c r="H224" s="79"/>
      <c r="I224" s="32"/>
      <c r="J224" s="117"/>
      <c r="K224" s="117"/>
    </row>
    <row r="225" spans="1:11" ht="17.25" thickBot="1">
      <c r="A225" s="65"/>
      <c r="B225" s="33" t="s">
        <v>115</v>
      </c>
      <c r="C225" s="19" t="s">
        <v>32</v>
      </c>
      <c r="D225" s="20"/>
      <c r="E225" s="21"/>
      <c r="F225" s="86">
        <f>SUM(F221:F224)</f>
        <v>0</v>
      </c>
      <c r="G225" s="86">
        <f>SUM(G221:G224)</f>
        <v>0</v>
      </c>
      <c r="H225" s="86">
        <f>SUM(H221:H224)</f>
        <v>0</v>
      </c>
      <c r="I225" s="35">
        <f>SUM(I221:I224)</f>
        <v>0</v>
      </c>
      <c r="J225" s="117"/>
      <c r="K225" s="117"/>
    </row>
    <row r="226" spans="1:11" ht="15.75" customHeight="1">
      <c r="A226" s="65"/>
      <c r="B226" s="65" t="s">
        <v>116</v>
      </c>
      <c r="D226" s="2"/>
      <c r="E226" s="2"/>
      <c r="F226" s="2"/>
      <c r="G226" s="2"/>
      <c r="H226" s="2"/>
      <c r="I226" s="2"/>
      <c r="J226" s="89"/>
      <c r="K226" s="89"/>
    </row>
    <row r="227" spans="1:11" ht="16.5">
      <c r="A227" s="65"/>
      <c r="B227" s="65"/>
      <c r="C227" s="65" t="s">
        <v>117</v>
      </c>
      <c r="D227" s="2"/>
      <c r="E227" s="2"/>
      <c r="F227" s="2"/>
      <c r="G227" s="2"/>
      <c r="H227" s="2"/>
      <c r="I227" s="2"/>
      <c r="J227" s="70"/>
      <c r="K227" s="22"/>
    </row>
    <row r="228" spans="1:11" ht="15.75">
      <c r="A228" s="124" t="s">
        <v>16</v>
      </c>
      <c r="B228" s="124"/>
      <c r="C228" s="124"/>
      <c r="D228" s="124"/>
      <c r="E228" s="124"/>
      <c r="F228" s="124"/>
      <c r="G228" s="124"/>
      <c r="H228" s="124"/>
      <c r="I228" s="124"/>
      <c r="J228" s="124"/>
      <c r="K228" s="59"/>
    </row>
    <row r="229" spans="1:11" ht="15.75">
      <c r="A229" s="125" t="s">
        <v>20</v>
      </c>
      <c r="B229" s="125"/>
      <c r="C229" s="125"/>
      <c r="D229" s="125"/>
      <c r="E229" s="125"/>
      <c r="F229" s="125"/>
      <c r="G229" s="125"/>
      <c r="H229" s="125"/>
      <c r="I229" s="125"/>
      <c r="J229" s="125"/>
    </row>
    <row r="230" spans="1:11" ht="17.25" customHeight="1">
      <c r="A230" s="125" t="s">
        <v>49</v>
      </c>
      <c r="B230" s="125"/>
      <c r="C230" s="125"/>
      <c r="D230" s="125"/>
      <c r="E230" s="125"/>
      <c r="F230" s="125"/>
      <c r="G230" s="125"/>
      <c r="H230" s="125"/>
      <c r="I230" s="125"/>
      <c r="J230" s="125"/>
    </row>
    <row r="231" spans="1:11" ht="36.75" customHeight="1">
      <c r="C231" s="4" t="s">
        <v>22</v>
      </c>
      <c r="D231" s="59"/>
      <c r="E231" s="126" t="str">
        <f>E5</f>
        <v>(Insert project title here.  Sheet will auto-fill on subsequent years/composite)</v>
      </c>
      <c r="F231" s="126"/>
      <c r="G231" s="126"/>
      <c r="H231" s="126"/>
      <c r="I231" s="126"/>
    </row>
    <row r="232" spans="1:11" ht="15.75">
      <c r="B232" s="4"/>
      <c r="C232" s="48" t="s">
        <v>21</v>
      </c>
      <c r="E232" s="66" t="str">
        <f>E6</f>
        <v>(Insert investigator(s) here.  Sheet will auto-fill on subsequent years/composite)</v>
      </c>
      <c r="F232" s="66"/>
      <c r="G232" s="66"/>
      <c r="H232" s="66"/>
      <c r="I232" s="66"/>
    </row>
    <row r="234" spans="1:11" ht="13.5" thickBot="1"/>
    <row r="235" spans="1:11" ht="32.25" thickBot="1">
      <c r="B235" s="6"/>
      <c r="C235" s="6"/>
      <c r="D235" s="6"/>
      <c r="E235" s="6"/>
      <c r="F235" s="68" t="s">
        <v>23</v>
      </c>
      <c r="G235" s="68" t="s">
        <v>98</v>
      </c>
      <c r="H235" s="68" t="s">
        <v>99</v>
      </c>
      <c r="I235" s="91" t="s">
        <v>104</v>
      </c>
    </row>
    <row r="236" spans="1:11" ht="15.75">
      <c r="B236" s="62" t="s">
        <v>0</v>
      </c>
      <c r="C236" s="69" t="s">
        <v>83</v>
      </c>
      <c r="D236" s="63"/>
      <c r="E236" s="63"/>
      <c r="F236" s="90"/>
      <c r="G236" s="95"/>
      <c r="H236" s="90"/>
      <c r="I236" s="60"/>
    </row>
    <row r="237" spans="1:11" ht="15.75">
      <c r="B237" s="9"/>
      <c r="C237" s="10" t="s">
        <v>1</v>
      </c>
      <c r="D237" s="7" t="str">
        <f>IF(D11=""," ",D11)</f>
        <v xml:space="preserve"> </v>
      </c>
      <c r="E237" s="11"/>
      <c r="F237" s="78">
        <f t="shared" ref="F237:H242" si="16">F11+F57+F102+F147+F192</f>
        <v>0</v>
      </c>
      <c r="G237" s="96">
        <f t="shared" si="16"/>
        <v>0</v>
      </c>
      <c r="H237" s="78">
        <f t="shared" si="16"/>
        <v>0</v>
      </c>
      <c r="I237" s="31"/>
    </row>
    <row r="238" spans="1:11" ht="15.75">
      <c r="B238" s="9"/>
      <c r="C238" s="10" t="s">
        <v>2</v>
      </c>
      <c r="D238" s="7" t="str">
        <f>IF(D12=""," ",D12)</f>
        <v xml:space="preserve"> </v>
      </c>
      <c r="E238" s="11"/>
      <c r="F238" s="78">
        <f t="shared" si="16"/>
        <v>0</v>
      </c>
      <c r="G238" s="96">
        <f t="shared" si="16"/>
        <v>0</v>
      </c>
      <c r="H238" s="78">
        <f t="shared" si="16"/>
        <v>0</v>
      </c>
      <c r="I238" s="31"/>
    </row>
    <row r="239" spans="1:11" ht="15.75">
      <c r="B239" s="9"/>
      <c r="C239" s="10" t="s">
        <v>3</v>
      </c>
      <c r="D239" s="7" t="str">
        <f>IF(D13=""," ",D13)</f>
        <v xml:space="preserve"> </v>
      </c>
      <c r="E239" s="11"/>
      <c r="F239" s="78">
        <f t="shared" si="16"/>
        <v>0</v>
      </c>
      <c r="G239" s="96">
        <f t="shared" si="16"/>
        <v>0</v>
      </c>
      <c r="H239" s="78">
        <f t="shared" si="16"/>
        <v>0</v>
      </c>
      <c r="I239" s="31"/>
    </row>
    <row r="240" spans="1:11" ht="15.75">
      <c r="B240" s="9"/>
      <c r="C240" s="10" t="s">
        <v>4</v>
      </c>
      <c r="D240" s="7" t="str">
        <f>IF(D14=""," ",D14)</f>
        <v xml:space="preserve"> </v>
      </c>
      <c r="E240" s="11"/>
      <c r="F240" s="78">
        <f t="shared" si="16"/>
        <v>0</v>
      </c>
      <c r="G240" s="96">
        <f t="shared" si="16"/>
        <v>0</v>
      </c>
      <c r="H240" s="78">
        <f t="shared" si="16"/>
        <v>0</v>
      </c>
      <c r="I240" s="31"/>
    </row>
    <row r="241" spans="2:9" ht="15.75">
      <c r="B241" s="9"/>
      <c r="C241" s="12" t="s">
        <v>24</v>
      </c>
      <c r="D241" s="7" t="str">
        <f>IF(D15=""," ",D15)</f>
        <v xml:space="preserve"> </v>
      </c>
      <c r="E241" s="11"/>
      <c r="F241" s="78">
        <f t="shared" si="16"/>
        <v>0</v>
      </c>
      <c r="G241" s="96">
        <f t="shared" si="16"/>
        <v>0</v>
      </c>
      <c r="H241" s="78">
        <f t="shared" si="16"/>
        <v>0</v>
      </c>
      <c r="I241" s="31"/>
    </row>
    <row r="242" spans="2:9" ht="15.75">
      <c r="B242" s="9"/>
      <c r="C242" s="12" t="s">
        <v>25</v>
      </c>
      <c r="D242" s="7" t="s">
        <v>48</v>
      </c>
      <c r="E242" s="11"/>
      <c r="F242" s="78">
        <f t="shared" si="16"/>
        <v>0</v>
      </c>
      <c r="G242" s="96">
        <f t="shared" si="16"/>
        <v>0</v>
      </c>
      <c r="H242" s="78">
        <f t="shared" si="16"/>
        <v>0</v>
      </c>
      <c r="I242" s="31"/>
    </row>
    <row r="243" spans="2:9" ht="15.75">
      <c r="B243" s="9" t="s">
        <v>33</v>
      </c>
      <c r="C243" s="66" t="s">
        <v>84</v>
      </c>
      <c r="D243" s="7"/>
      <c r="E243" s="11"/>
      <c r="F243" s="79"/>
      <c r="G243" s="97"/>
      <c r="H243" s="79"/>
      <c r="I243" s="31"/>
    </row>
    <row r="244" spans="2:9" ht="15.75">
      <c r="B244" s="9"/>
      <c r="C244" s="75" t="s">
        <v>1</v>
      </c>
      <c r="D244" s="7" t="s">
        <v>30</v>
      </c>
      <c r="E244" s="11"/>
      <c r="F244" s="78">
        <f t="shared" ref="F244:H245" si="17">F18+F64+F109+F154+F199</f>
        <v>0</v>
      </c>
      <c r="G244" s="96">
        <f t="shared" si="17"/>
        <v>0</v>
      </c>
      <c r="H244" s="78">
        <f t="shared" si="17"/>
        <v>0</v>
      </c>
      <c r="I244" s="31"/>
    </row>
    <row r="245" spans="2:9" ht="15.75">
      <c r="B245" s="9"/>
      <c r="C245" s="12" t="s">
        <v>2</v>
      </c>
      <c r="D245" s="7" t="s">
        <v>31</v>
      </c>
      <c r="E245" s="11"/>
      <c r="F245" s="78">
        <f t="shared" si="17"/>
        <v>0</v>
      </c>
      <c r="G245" s="96">
        <f t="shared" si="17"/>
        <v>0</v>
      </c>
      <c r="H245" s="78">
        <f t="shared" si="17"/>
        <v>0</v>
      </c>
      <c r="I245" s="23">
        <f>I19+I65+I110+I155+I200</f>
        <v>0</v>
      </c>
    </row>
    <row r="246" spans="2:9" ht="15.75">
      <c r="B246" s="9"/>
      <c r="C246" s="12" t="s">
        <v>3</v>
      </c>
      <c r="D246" s="7" t="s">
        <v>26</v>
      </c>
      <c r="E246" s="5"/>
      <c r="F246" s="78">
        <f>F20+F66+F111+F156+F201</f>
        <v>0</v>
      </c>
      <c r="G246" s="97"/>
      <c r="H246" s="78">
        <f>H20+H66+H111+H156+H201</f>
        <v>0</v>
      </c>
      <c r="I246" s="31"/>
    </row>
    <row r="247" spans="2:9" ht="15.75">
      <c r="B247" s="9"/>
      <c r="C247" s="12" t="s">
        <v>4</v>
      </c>
      <c r="D247" s="7" t="s">
        <v>27</v>
      </c>
      <c r="E247" s="7"/>
      <c r="F247" s="78">
        <f>F21+F67+F112+F157+F202</f>
        <v>0</v>
      </c>
      <c r="G247" s="96">
        <f>G21+G67+G112+G157+G202</f>
        <v>0</v>
      </c>
      <c r="H247" s="78">
        <f>H21+H67+H112+H157+H202</f>
        <v>0</v>
      </c>
      <c r="I247" s="31"/>
    </row>
    <row r="248" spans="2:9" ht="15.75">
      <c r="B248" s="8"/>
      <c r="C248" s="67" t="s">
        <v>24</v>
      </c>
      <c r="D248" s="5" t="s">
        <v>91</v>
      </c>
      <c r="E248" s="5"/>
      <c r="F248" s="78">
        <f>F22+F68+F113+F158+F203</f>
        <v>0</v>
      </c>
      <c r="G248" s="96">
        <f>G22+G68+G113+G158+G203</f>
        <v>0</v>
      </c>
      <c r="H248" s="78">
        <f>H22+H68+H113+H158+H203</f>
        <v>0</v>
      </c>
      <c r="I248" s="31"/>
    </row>
    <row r="249" spans="2:9" ht="15.75">
      <c r="B249" s="24" t="s">
        <v>5</v>
      </c>
      <c r="C249" s="25" t="s">
        <v>37</v>
      </c>
      <c r="D249" s="25"/>
      <c r="E249" s="5"/>
      <c r="F249" s="78">
        <f>F23+F69+F114+F159+F204</f>
        <v>0</v>
      </c>
      <c r="G249" s="96">
        <f>G23+G69+G114+G159+G204</f>
        <v>0</v>
      </c>
      <c r="H249" s="78">
        <f>H23+H69+H114+H159+H204</f>
        <v>0</v>
      </c>
      <c r="I249" s="23">
        <f>I23+I69+I114+I159+I204</f>
        <v>0</v>
      </c>
    </row>
    <row r="250" spans="2:9" ht="15.75">
      <c r="B250" s="9" t="s">
        <v>6</v>
      </c>
      <c r="C250" s="7" t="s">
        <v>87</v>
      </c>
      <c r="D250" s="7"/>
      <c r="E250" s="61"/>
      <c r="F250" s="77"/>
      <c r="G250" s="98"/>
      <c r="H250" s="77"/>
      <c r="I250" s="31"/>
    </row>
    <row r="251" spans="2:9" ht="15.75">
      <c r="B251" s="9"/>
      <c r="C251" s="7" t="s">
        <v>96</v>
      </c>
      <c r="D251" s="7"/>
      <c r="E251" s="61"/>
      <c r="F251" s="78">
        <f>F25+F71+F116+F161+F206</f>
        <v>0</v>
      </c>
      <c r="G251" s="96">
        <f>G25+G71+G116+G161+G206</f>
        <v>0</v>
      </c>
      <c r="H251" s="78">
        <f>H25+H71+H116+H161+H206</f>
        <v>0</v>
      </c>
      <c r="I251" s="23">
        <f>I25+I71+I116+I161+I206</f>
        <v>0</v>
      </c>
    </row>
    <row r="252" spans="2:9" ht="15.75">
      <c r="B252" s="9"/>
      <c r="C252" s="7" t="s">
        <v>95</v>
      </c>
      <c r="D252" s="7"/>
      <c r="E252" s="71"/>
      <c r="F252" s="78">
        <f t="shared" ref="F252:H257" si="18">F26+F72+F117+F162+F207</f>
        <v>0</v>
      </c>
      <c r="G252" s="96">
        <f t="shared" si="18"/>
        <v>0</v>
      </c>
      <c r="H252" s="78">
        <f t="shared" si="18"/>
        <v>0</v>
      </c>
      <c r="I252" s="31"/>
    </row>
    <row r="253" spans="2:9" ht="15.75">
      <c r="B253" s="9" t="s">
        <v>7</v>
      </c>
      <c r="C253" s="7" t="s">
        <v>88</v>
      </c>
      <c r="D253" s="7"/>
      <c r="E253" s="71"/>
      <c r="F253" s="78">
        <f t="shared" si="18"/>
        <v>0</v>
      </c>
      <c r="G253" s="96">
        <f t="shared" si="18"/>
        <v>0</v>
      </c>
      <c r="H253" s="78">
        <f t="shared" si="18"/>
        <v>0</v>
      </c>
      <c r="I253" s="23">
        <f>I27+I73+I118+I163+I208</f>
        <v>0</v>
      </c>
    </row>
    <row r="254" spans="2:9" ht="15.75">
      <c r="B254" s="9" t="s">
        <v>8</v>
      </c>
      <c r="C254" s="5" t="s">
        <v>38</v>
      </c>
      <c r="D254" s="7"/>
      <c r="E254" s="11"/>
      <c r="F254" s="78">
        <f t="shared" si="18"/>
        <v>0</v>
      </c>
      <c r="G254" s="96">
        <f t="shared" si="18"/>
        <v>0</v>
      </c>
      <c r="H254" s="78">
        <f t="shared" si="18"/>
        <v>0</v>
      </c>
      <c r="I254" s="23">
        <f>I28+I74+I119+I164+I209</f>
        <v>0</v>
      </c>
    </row>
    <row r="255" spans="2:9" ht="15.75">
      <c r="B255" s="8" t="s">
        <v>9</v>
      </c>
      <c r="C255" s="5" t="s">
        <v>28</v>
      </c>
      <c r="D255" s="7"/>
      <c r="E255" s="14"/>
      <c r="F255" s="78">
        <f t="shared" si="18"/>
        <v>0</v>
      </c>
      <c r="G255" s="96">
        <f t="shared" si="18"/>
        <v>0</v>
      </c>
      <c r="H255" s="78">
        <f t="shared" si="18"/>
        <v>0</v>
      </c>
      <c r="I255" s="23">
        <f>I29+I75+I120+I165+I210</f>
        <v>0</v>
      </c>
    </row>
    <row r="256" spans="2:9" ht="15.75">
      <c r="B256" s="15" t="s">
        <v>10</v>
      </c>
      <c r="C256" s="16" t="s">
        <v>19</v>
      </c>
      <c r="D256" s="6"/>
      <c r="E256" s="11"/>
      <c r="F256" s="78">
        <f t="shared" si="18"/>
        <v>0</v>
      </c>
      <c r="G256" s="96">
        <f t="shared" si="18"/>
        <v>0</v>
      </c>
      <c r="H256" s="78">
        <f t="shared" si="18"/>
        <v>0</v>
      </c>
      <c r="I256" s="23">
        <f>I30+I76+I121+I166+I211</f>
        <v>0</v>
      </c>
    </row>
    <row r="257" spans="1:9" ht="15.75">
      <c r="B257" s="9" t="s">
        <v>11</v>
      </c>
      <c r="C257" s="17" t="s">
        <v>34</v>
      </c>
      <c r="D257" s="7"/>
      <c r="E257" s="11"/>
      <c r="F257" s="78">
        <f t="shared" si="18"/>
        <v>0</v>
      </c>
      <c r="G257" s="96">
        <f t="shared" si="18"/>
        <v>0</v>
      </c>
      <c r="H257" s="78">
        <f t="shared" si="18"/>
        <v>0</v>
      </c>
      <c r="I257" s="23">
        <f>I31+I77+I122+I167+I212</f>
        <v>0</v>
      </c>
    </row>
    <row r="258" spans="1:9" ht="15.75">
      <c r="B258" s="9" t="s">
        <v>12</v>
      </c>
      <c r="C258" s="17" t="s">
        <v>35</v>
      </c>
      <c r="D258" s="7"/>
      <c r="E258" s="11"/>
      <c r="F258" s="79"/>
      <c r="G258" s="97"/>
      <c r="H258" s="79"/>
      <c r="I258" s="32"/>
    </row>
    <row r="259" spans="1:9" ht="15.75">
      <c r="B259" s="26"/>
      <c r="C259" s="17" t="s">
        <v>39</v>
      </c>
      <c r="D259" s="7"/>
      <c r="E259" s="11"/>
      <c r="F259" s="78">
        <f t="shared" ref="F259:H264" si="19">F33+F79+F124+F169+F214</f>
        <v>0</v>
      </c>
      <c r="G259" s="96">
        <f t="shared" si="19"/>
        <v>0</v>
      </c>
      <c r="H259" s="78">
        <f t="shared" si="19"/>
        <v>0</v>
      </c>
      <c r="I259" s="32"/>
    </row>
    <row r="260" spans="1:9" ht="15.75">
      <c r="B260" s="9"/>
      <c r="C260" s="17" t="s">
        <v>40</v>
      </c>
      <c r="D260" s="7"/>
      <c r="E260" s="11"/>
      <c r="F260" s="78">
        <f t="shared" si="19"/>
        <v>0</v>
      </c>
      <c r="G260" s="96">
        <f t="shared" si="19"/>
        <v>0</v>
      </c>
      <c r="H260" s="78">
        <f t="shared" si="19"/>
        <v>0</v>
      </c>
      <c r="I260" s="23">
        <f>I34+I80+I125+I170+I215</f>
        <v>0</v>
      </c>
    </row>
    <row r="261" spans="1:9" ht="15.75">
      <c r="B261" s="9"/>
      <c r="C261" s="17" t="s">
        <v>86</v>
      </c>
      <c r="D261" s="7"/>
      <c r="E261" s="11"/>
      <c r="F261" s="78">
        <f t="shared" si="19"/>
        <v>0</v>
      </c>
      <c r="G261" s="96">
        <f t="shared" si="19"/>
        <v>0</v>
      </c>
      <c r="H261" s="78">
        <f t="shared" si="19"/>
        <v>0</v>
      </c>
      <c r="I261" s="23">
        <f>I35+I81+I126+I171+I216</f>
        <v>0</v>
      </c>
    </row>
    <row r="262" spans="1:9" ht="15.75">
      <c r="B262" s="9" t="s">
        <v>13</v>
      </c>
      <c r="C262" s="17" t="s">
        <v>36</v>
      </c>
      <c r="D262" s="7"/>
      <c r="E262" s="11"/>
      <c r="F262" s="78">
        <f t="shared" si="19"/>
        <v>0</v>
      </c>
      <c r="G262" s="96">
        <f t="shared" si="19"/>
        <v>0</v>
      </c>
      <c r="H262" s="78">
        <f t="shared" si="19"/>
        <v>0</v>
      </c>
      <c r="I262" s="23">
        <f>I36+I82+I127+I172+I217</f>
        <v>0</v>
      </c>
    </row>
    <row r="263" spans="1:9" ht="15.75">
      <c r="B263" s="9" t="s">
        <v>14</v>
      </c>
      <c r="C263" s="7" t="s">
        <v>18</v>
      </c>
      <c r="D263" s="7"/>
      <c r="E263" s="11"/>
      <c r="F263" s="78">
        <f t="shared" si="19"/>
        <v>0</v>
      </c>
      <c r="G263" s="96">
        <f t="shared" si="19"/>
        <v>0</v>
      </c>
      <c r="H263" s="78">
        <f t="shared" si="19"/>
        <v>0</v>
      </c>
      <c r="I263" s="23">
        <f>I37+I83+I128+I173+I218</f>
        <v>0</v>
      </c>
    </row>
    <row r="264" spans="1:9" ht="15.75">
      <c r="B264" s="9" t="s">
        <v>15</v>
      </c>
      <c r="C264" s="7" t="s">
        <v>114</v>
      </c>
      <c r="D264" s="7"/>
      <c r="E264" s="11"/>
      <c r="F264" s="78">
        <f t="shared" si="19"/>
        <v>0</v>
      </c>
      <c r="G264" s="96">
        <f t="shared" si="19"/>
        <v>0</v>
      </c>
      <c r="H264" s="78">
        <f t="shared" si="19"/>
        <v>0</v>
      </c>
      <c r="I264" s="23">
        <f>I38+I84+I129+I174+I219</f>
        <v>0</v>
      </c>
    </row>
    <row r="265" spans="1:9" ht="15.75">
      <c r="B265" s="9" t="s">
        <v>85</v>
      </c>
      <c r="C265" s="66" t="s">
        <v>97</v>
      </c>
      <c r="D265" s="76"/>
      <c r="E265" s="72"/>
      <c r="F265" s="78">
        <f>F39+F85+F130+F175+F220</f>
        <v>0</v>
      </c>
      <c r="G265" s="97"/>
      <c r="H265" s="78">
        <f>H39+H85+H130+H175+H220</f>
        <v>0</v>
      </c>
      <c r="I265" s="32"/>
    </row>
    <row r="266" spans="1:9" ht="15.75">
      <c r="B266" s="13" t="s">
        <v>89</v>
      </c>
      <c r="C266" s="6" t="s">
        <v>29</v>
      </c>
      <c r="D266" s="6"/>
      <c r="E266" s="18"/>
      <c r="F266" s="78">
        <f>F40+F86+F131+F176+F221</f>
        <v>0</v>
      </c>
      <c r="G266" s="96">
        <f>G40+G86+G131+G176+G221</f>
        <v>0</v>
      </c>
      <c r="H266" s="78">
        <f>H40+H86+H131+H176+H221</f>
        <v>0</v>
      </c>
      <c r="I266" s="23">
        <f>I40+I86+I131+I176+I221</f>
        <v>0</v>
      </c>
    </row>
    <row r="267" spans="1:9" ht="15.75">
      <c r="B267" s="9" t="s">
        <v>90</v>
      </c>
      <c r="C267" s="7" t="s">
        <v>41</v>
      </c>
      <c r="D267" s="7"/>
      <c r="E267" s="6"/>
      <c r="F267" s="79"/>
      <c r="G267" s="97"/>
      <c r="H267" s="79"/>
      <c r="I267" s="32"/>
    </row>
    <row r="268" spans="1:9" ht="15.75">
      <c r="B268" s="34" t="s">
        <v>42</v>
      </c>
      <c r="C268" s="27">
        <f>C42</f>
        <v>0.48</v>
      </c>
      <c r="D268" s="73" t="s">
        <v>43</v>
      </c>
      <c r="E268" s="28"/>
      <c r="F268" s="78">
        <f>F42+F88+F133+F178+F223</f>
        <v>0</v>
      </c>
      <c r="G268" s="96">
        <f>G42+G88+G133+G178+G223</f>
        <v>0</v>
      </c>
      <c r="H268" s="78">
        <f>H42+H88+H133+H178+H223</f>
        <v>0</v>
      </c>
      <c r="I268" s="32"/>
    </row>
    <row r="269" spans="1:9" ht="15.75">
      <c r="B269" s="34"/>
      <c r="C269" s="81"/>
      <c r="D269" s="82" t="s">
        <v>100</v>
      </c>
      <c r="E269" s="83"/>
      <c r="F269" s="79"/>
      <c r="G269" s="96">
        <f>G43+G89+G134+G179+G224</f>
        <v>0</v>
      </c>
      <c r="H269" s="79"/>
      <c r="I269" s="32"/>
    </row>
    <row r="270" spans="1:9" ht="17.25" thickBot="1">
      <c r="A270" s="65"/>
      <c r="B270" s="33" t="s">
        <v>115</v>
      </c>
      <c r="C270" s="19" t="s">
        <v>32</v>
      </c>
      <c r="D270" s="20"/>
      <c r="E270" s="21"/>
      <c r="F270" s="35">
        <f>F44+F90+F135+F180+F225</f>
        <v>0</v>
      </c>
      <c r="G270" s="99">
        <f>G44+G90+G135+G180+G225</f>
        <v>0</v>
      </c>
      <c r="H270" s="86">
        <f>H44+H90+H135+H180+H225</f>
        <v>0</v>
      </c>
      <c r="I270" s="35">
        <f>I44+I90+I135+I180+I225</f>
        <v>0</v>
      </c>
    </row>
    <row r="271" spans="1:9" ht="16.5">
      <c r="A271" s="65"/>
      <c r="B271" s="65"/>
      <c r="C271" s="22"/>
      <c r="D271" s="2"/>
      <c r="E271" s="2"/>
      <c r="F271" s="2"/>
      <c r="G271" s="2"/>
    </row>
    <row r="273" spans="3:8">
      <c r="C273" s="115"/>
      <c r="D273" s="115"/>
      <c r="E273" s="115"/>
      <c r="F273" s="115"/>
      <c r="H273" s="115"/>
    </row>
    <row r="274" spans="3:8">
      <c r="C274" t="s">
        <v>119</v>
      </c>
      <c r="H274" t="s">
        <v>113</v>
      </c>
    </row>
    <row r="275" spans="3:8">
      <c r="C275" t="s">
        <v>112</v>
      </c>
    </row>
  </sheetData>
  <dataConsolidate/>
  <mergeCells count="22">
    <mergeCell ref="L17:N17"/>
    <mergeCell ref="A183:J183"/>
    <mergeCell ref="A184:J184"/>
    <mergeCell ref="E5:J5"/>
    <mergeCell ref="A48:J48"/>
    <mergeCell ref="A49:J49"/>
    <mergeCell ref="E51:I51"/>
    <mergeCell ref="A93:J93"/>
    <mergeCell ref="A94:J94"/>
    <mergeCell ref="A95:J95"/>
    <mergeCell ref="E96:I96"/>
    <mergeCell ref="A185:J185"/>
    <mergeCell ref="E186:I186"/>
    <mergeCell ref="A1:J1"/>
    <mergeCell ref="A228:J228"/>
    <mergeCell ref="A138:J138"/>
    <mergeCell ref="A229:J229"/>
    <mergeCell ref="E231:I231"/>
    <mergeCell ref="A230:J230"/>
    <mergeCell ref="A139:J139"/>
    <mergeCell ref="A140:J140"/>
    <mergeCell ref="E141:I141"/>
  </mergeCells>
  <dataValidations count="3">
    <dataValidation showInputMessage="1" showErrorMessage="1" sqref="L188 L56 L100 L144"/>
    <dataValidation type="list" allowBlank="1" showInputMessage="1" showErrorMessage="1" sqref="L17:N17">
      <formula1>ValidProjectTypes</formula1>
    </dataValidation>
    <dataValidation type="list" allowBlank="1" showInputMessage="1" showErrorMessage="1" sqref="P23">
      <formula1>Answers</formula1>
    </dataValidation>
  </dataValidations>
  <pageMargins left="0.75" right="0.75" top="1" bottom="1" header="0.5" footer="0.5"/>
  <pageSetup scale="67" orientation="portrait" r:id="rId1"/>
  <headerFooter alignWithMargins="0"/>
  <rowBreaks count="5" manualBreakCount="5">
    <brk id="47" max="16383" man="1"/>
    <brk id="92" max="9" man="1"/>
    <brk id="137" max="9" man="1"/>
    <brk id="182" max="9" man="1"/>
    <brk id="227" max="9" man="1"/>
  </rowBreaks>
  <colBreaks count="1" manualBreakCount="1">
    <brk id="10" min="1" max="289" man="1"/>
  </colBreaks>
  <ignoredErrors>
    <ignoredError sqref="C88 C133 C178 C223 C268" unlockedFormula="1"/>
    <ignoredError sqref="F25" formulaRange="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workbookViewId="0">
      <selection activeCell="B1" sqref="B1:E102"/>
    </sheetView>
  </sheetViews>
  <sheetFormatPr defaultRowHeight="12.75"/>
  <cols>
    <col min="1" max="1" width="15.28515625" customWidth="1"/>
    <col min="2" max="2" width="9.28515625" bestFit="1" customWidth="1"/>
    <col min="3" max="3" width="9.28515625" customWidth="1"/>
    <col min="4" max="4" width="10.28515625" customWidth="1"/>
    <col min="5" max="5" width="10.85546875" customWidth="1"/>
  </cols>
  <sheetData>
    <row r="1" spans="1:6">
      <c r="B1" s="50"/>
      <c r="C1" s="50"/>
      <c r="D1" s="50"/>
      <c r="E1" s="50"/>
    </row>
    <row r="2" spans="1:6">
      <c r="A2" s="57">
        <v>42004</v>
      </c>
      <c r="B2" s="52"/>
      <c r="C2" s="52"/>
      <c r="D2" s="52"/>
      <c r="E2" s="111"/>
      <c r="F2" s="53" t="s">
        <v>68</v>
      </c>
    </row>
    <row r="3" spans="1:6">
      <c r="A3" s="57">
        <v>42035</v>
      </c>
      <c r="B3" s="52"/>
      <c r="C3" s="52"/>
      <c r="D3" s="52"/>
      <c r="E3" s="111"/>
      <c r="F3" t="s">
        <v>69</v>
      </c>
    </row>
    <row r="4" spans="1:6">
      <c r="A4" s="57">
        <v>42063</v>
      </c>
      <c r="B4" s="52"/>
      <c r="C4" s="52"/>
      <c r="D4" s="52"/>
      <c r="E4" s="111"/>
      <c r="F4" t="s">
        <v>70</v>
      </c>
    </row>
    <row r="5" spans="1:6">
      <c r="A5" s="57">
        <v>42094</v>
      </c>
      <c r="B5" s="52"/>
      <c r="C5" s="52"/>
      <c r="D5" s="52"/>
      <c r="E5" s="111"/>
      <c r="F5" s="53" t="s">
        <v>71</v>
      </c>
    </row>
    <row r="6" spans="1:6">
      <c r="A6" s="57">
        <v>42124</v>
      </c>
      <c r="B6" s="52"/>
      <c r="C6" s="52"/>
      <c r="D6" s="52"/>
      <c r="E6" s="111"/>
      <c r="F6" t="s">
        <v>72</v>
      </c>
    </row>
    <row r="7" spans="1:6">
      <c r="A7" s="57">
        <v>42155</v>
      </c>
      <c r="B7" s="52"/>
      <c r="C7" s="52"/>
      <c r="D7" s="52"/>
      <c r="E7" s="111"/>
      <c r="F7" s="53" t="s">
        <v>73</v>
      </c>
    </row>
    <row r="8" spans="1:6">
      <c r="A8" s="57">
        <v>42185</v>
      </c>
      <c r="B8" s="52"/>
      <c r="C8" s="52"/>
      <c r="D8" s="52"/>
      <c r="E8" s="111"/>
      <c r="F8" t="s">
        <v>74</v>
      </c>
    </row>
    <row r="9" spans="1:6">
      <c r="A9" s="57">
        <v>42216</v>
      </c>
      <c r="B9" s="52"/>
      <c r="C9" s="52"/>
      <c r="D9" s="52"/>
      <c r="E9" s="111"/>
      <c r="F9" t="s">
        <v>75</v>
      </c>
    </row>
    <row r="10" spans="1:6">
      <c r="A10" s="57">
        <v>42247</v>
      </c>
      <c r="B10" s="52"/>
      <c r="C10" s="52"/>
      <c r="D10" s="52"/>
      <c r="E10" s="111"/>
      <c r="F10" t="s">
        <v>80</v>
      </c>
    </row>
    <row r="11" spans="1:6">
      <c r="A11" s="57">
        <v>42277</v>
      </c>
      <c r="B11" s="52"/>
      <c r="C11" s="52"/>
      <c r="D11" s="52"/>
      <c r="E11" s="111"/>
    </row>
    <row r="12" spans="1:6">
      <c r="A12" s="57">
        <v>42308</v>
      </c>
      <c r="B12" s="52"/>
      <c r="C12" s="52"/>
      <c r="D12" s="52"/>
      <c r="E12" s="111"/>
      <c r="F12" t="s">
        <v>101</v>
      </c>
    </row>
    <row r="13" spans="1:6">
      <c r="A13" s="57">
        <v>42338</v>
      </c>
      <c r="B13" s="52"/>
      <c r="C13" s="52"/>
      <c r="D13" s="52"/>
      <c r="E13" s="111"/>
      <c r="F13" t="s">
        <v>102</v>
      </c>
    </row>
    <row r="14" spans="1:6">
      <c r="A14" s="57">
        <v>42369</v>
      </c>
      <c r="B14" s="52"/>
      <c r="C14" s="52"/>
      <c r="D14" s="52"/>
      <c r="E14" s="111"/>
    </row>
    <row r="15" spans="1:6">
      <c r="A15" s="57">
        <v>42400</v>
      </c>
      <c r="B15" s="52"/>
      <c r="C15" s="52"/>
      <c r="D15" s="52"/>
      <c r="E15" s="111"/>
    </row>
    <row r="16" spans="1:6">
      <c r="A16" s="57">
        <v>42429</v>
      </c>
      <c r="B16" s="52"/>
      <c r="C16" s="52"/>
      <c r="D16" s="52"/>
      <c r="E16" s="111"/>
    </row>
    <row r="17" spans="1:5">
      <c r="A17" s="57">
        <v>42460</v>
      </c>
      <c r="B17" s="52"/>
      <c r="C17" s="52"/>
      <c r="D17" s="52"/>
      <c r="E17" s="111"/>
    </row>
    <row r="18" spans="1:5">
      <c r="A18" s="57">
        <v>42490</v>
      </c>
      <c r="B18" s="52"/>
      <c r="C18" s="52"/>
      <c r="D18" s="52"/>
      <c r="E18" s="111"/>
    </row>
    <row r="19" spans="1:5">
      <c r="A19" s="57">
        <v>42521</v>
      </c>
      <c r="B19" s="52"/>
      <c r="C19" s="52"/>
      <c r="D19" s="52"/>
      <c r="E19" s="111"/>
    </row>
    <row r="20" spans="1:5">
      <c r="A20" s="57">
        <v>42551</v>
      </c>
      <c r="B20" s="52"/>
      <c r="C20" s="52"/>
      <c r="D20" s="52"/>
      <c r="E20" s="111"/>
    </row>
    <row r="21" spans="1:5">
      <c r="A21" s="57">
        <v>42582</v>
      </c>
      <c r="B21" s="52"/>
      <c r="C21" s="52"/>
      <c r="D21" s="52"/>
      <c r="E21" s="111"/>
    </row>
    <row r="22" spans="1:5">
      <c r="A22" s="57">
        <v>42613</v>
      </c>
      <c r="B22" s="52"/>
      <c r="C22" s="52"/>
      <c r="D22" s="52"/>
      <c r="E22" s="111"/>
    </row>
    <row r="23" spans="1:5">
      <c r="A23" s="57">
        <v>42643</v>
      </c>
      <c r="B23" s="52"/>
      <c r="C23" s="52"/>
      <c r="D23" s="52"/>
      <c r="E23" s="111"/>
    </row>
    <row r="24" spans="1:5">
      <c r="A24" s="57">
        <v>42674</v>
      </c>
      <c r="B24" s="52"/>
      <c r="C24" s="52"/>
      <c r="D24" s="52"/>
      <c r="E24" s="111"/>
    </row>
    <row r="25" spans="1:5">
      <c r="A25" s="57">
        <v>42704</v>
      </c>
      <c r="B25" s="52"/>
      <c r="C25" s="52"/>
      <c r="D25" s="52"/>
      <c r="E25" s="111"/>
    </row>
    <row r="26" spans="1:5">
      <c r="A26" s="57">
        <v>42735</v>
      </c>
      <c r="B26" s="52"/>
      <c r="C26" s="52"/>
      <c r="D26" s="52"/>
      <c r="E26" s="111"/>
    </row>
    <row r="27" spans="1:5">
      <c r="A27" s="57">
        <v>42766</v>
      </c>
      <c r="B27" s="52"/>
      <c r="C27" s="52"/>
      <c r="D27" s="52"/>
      <c r="E27" s="111"/>
    </row>
    <row r="28" spans="1:5">
      <c r="A28" s="57">
        <v>42794</v>
      </c>
      <c r="B28" s="52"/>
      <c r="C28" s="52"/>
      <c r="D28" s="52"/>
      <c r="E28" s="111"/>
    </row>
    <row r="29" spans="1:5">
      <c r="A29" s="57">
        <v>42825</v>
      </c>
      <c r="B29" s="52"/>
      <c r="C29" s="52"/>
      <c r="D29" s="52"/>
      <c r="E29" s="111"/>
    </row>
    <row r="30" spans="1:5">
      <c r="A30" s="57">
        <v>42855</v>
      </c>
      <c r="B30" s="52"/>
      <c r="C30" s="52"/>
      <c r="D30" s="52"/>
      <c r="E30" s="111"/>
    </row>
    <row r="31" spans="1:5">
      <c r="A31" s="57">
        <v>42886</v>
      </c>
      <c r="B31" s="52"/>
      <c r="C31" s="52"/>
      <c r="D31" s="52"/>
      <c r="E31" s="111"/>
    </row>
    <row r="32" spans="1:5">
      <c r="A32" s="57">
        <v>42916</v>
      </c>
      <c r="B32" s="52"/>
      <c r="C32" s="52"/>
      <c r="D32" s="52"/>
      <c r="E32" s="111"/>
    </row>
    <row r="33" spans="1:5">
      <c r="A33" s="57">
        <v>42947</v>
      </c>
      <c r="B33" s="52"/>
      <c r="C33" s="52"/>
      <c r="D33" s="52"/>
      <c r="E33" s="111"/>
    </row>
    <row r="34" spans="1:5">
      <c r="A34" s="57">
        <v>42978</v>
      </c>
      <c r="B34" s="52"/>
      <c r="C34" s="52"/>
      <c r="D34" s="52"/>
      <c r="E34" s="111"/>
    </row>
    <row r="35" spans="1:5">
      <c r="A35" s="57">
        <v>43008</v>
      </c>
      <c r="B35" s="52"/>
      <c r="C35" s="52"/>
      <c r="D35" s="52"/>
      <c r="E35" s="111"/>
    </row>
    <row r="36" spans="1:5">
      <c r="A36" s="57">
        <v>43039</v>
      </c>
      <c r="B36" s="52"/>
      <c r="C36" s="52"/>
      <c r="D36" s="52"/>
      <c r="E36" s="111"/>
    </row>
    <row r="37" spans="1:5">
      <c r="A37" s="57">
        <v>43069</v>
      </c>
      <c r="B37" s="52"/>
      <c r="C37" s="52"/>
      <c r="D37" s="52"/>
      <c r="E37" s="111"/>
    </row>
    <row r="38" spans="1:5">
      <c r="A38" s="57">
        <v>43100</v>
      </c>
      <c r="B38" s="52"/>
      <c r="C38" s="52"/>
      <c r="D38" s="52"/>
      <c r="E38" s="111"/>
    </row>
    <row r="39" spans="1:5">
      <c r="A39" s="57">
        <v>43131</v>
      </c>
      <c r="B39" s="52"/>
      <c r="C39" s="52"/>
      <c r="D39" s="52"/>
      <c r="E39" s="111"/>
    </row>
    <row r="40" spans="1:5">
      <c r="A40" s="57">
        <v>43159</v>
      </c>
      <c r="B40" s="52"/>
      <c r="C40" s="52"/>
      <c r="D40" s="52"/>
      <c r="E40" s="111"/>
    </row>
    <row r="41" spans="1:5">
      <c r="A41" s="57">
        <v>43190</v>
      </c>
      <c r="B41" s="52"/>
      <c r="C41" s="52"/>
      <c r="D41" s="52"/>
      <c r="E41" s="111"/>
    </row>
    <row r="42" spans="1:5">
      <c r="A42" s="57">
        <v>43220</v>
      </c>
      <c r="B42" s="52"/>
      <c r="C42" s="52"/>
      <c r="D42" s="52"/>
      <c r="E42" s="111"/>
    </row>
    <row r="43" spans="1:5">
      <c r="A43" s="57">
        <v>43251</v>
      </c>
      <c r="B43" s="52"/>
      <c r="C43" s="52"/>
      <c r="D43" s="52"/>
      <c r="E43" s="111"/>
    </row>
    <row r="44" spans="1:5">
      <c r="A44" s="120">
        <f>A43+31</f>
        <v>43282</v>
      </c>
      <c r="B44" s="52"/>
      <c r="C44" s="52"/>
      <c r="D44" s="52"/>
      <c r="E44" s="111"/>
    </row>
    <row r="45" spans="1:5">
      <c r="A45" s="120">
        <f t="shared" ref="A45:A102" si="0">A44+31</f>
        <v>43313</v>
      </c>
      <c r="B45" s="52"/>
      <c r="C45" s="52"/>
      <c r="D45" s="52"/>
      <c r="E45" s="111"/>
    </row>
    <row r="46" spans="1:5">
      <c r="A46" s="120">
        <f t="shared" si="0"/>
        <v>43344</v>
      </c>
      <c r="B46" s="52"/>
      <c r="C46" s="52"/>
      <c r="D46" s="52"/>
      <c r="E46" s="111"/>
    </row>
    <row r="47" spans="1:5">
      <c r="A47" s="120">
        <f t="shared" si="0"/>
        <v>43375</v>
      </c>
      <c r="B47" s="52"/>
      <c r="C47" s="52"/>
      <c r="D47" s="52"/>
      <c r="E47" s="111"/>
    </row>
    <row r="48" spans="1:5">
      <c r="A48" s="120">
        <f t="shared" si="0"/>
        <v>43406</v>
      </c>
      <c r="B48" s="52"/>
      <c r="C48" s="52"/>
      <c r="D48" s="52"/>
      <c r="E48" s="111"/>
    </row>
    <row r="49" spans="1:5">
      <c r="A49" s="120">
        <f t="shared" si="0"/>
        <v>43437</v>
      </c>
      <c r="B49" s="52"/>
      <c r="C49" s="52"/>
      <c r="D49" s="52"/>
      <c r="E49" s="111"/>
    </row>
    <row r="50" spans="1:5">
      <c r="A50" s="120">
        <f t="shared" si="0"/>
        <v>43468</v>
      </c>
      <c r="B50" s="52"/>
      <c r="C50" s="52"/>
      <c r="D50" s="52"/>
      <c r="E50" s="111"/>
    </row>
    <row r="51" spans="1:5">
      <c r="A51" s="120">
        <f t="shared" si="0"/>
        <v>43499</v>
      </c>
      <c r="B51" s="52"/>
      <c r="C51" s="52"/>
      <c r="D51" s="52"/>
      <c r="E51" s="111"/>
    </row>
    <row r="52" spans="1:5">
      <c r="A52" s="120">
        <f t="shared" si="0"/>
        <v>43530</v>
      </c>
      <c r="B52" s="52"/>
      <c r="C52" s="52"/>
      <c r="D52" s="52"/>
      <c r="E52" s="111"/>
    </row>
    <row r="53" spans="1:5">
      <c r="A53" s="120">
        <f t="shared" si="0"/>
        <v>43561</v>
      </c>
      <c r="B53" s="52"/>
      <c r="C53" s="52"/>
      <c r="D53" s="52"/>
      <c r="E53" s="111"/>
    </row>
    <row r="54" spans="1:5">
      <c r="A54" s="120">
        <f t="shared" si="0"/>
        <v>43592</v>
      </c>
      <c r="B54" s="52"/>
      <c r="C54" s="52"/>
      <c r="D54" s="52"/>
      <c r="E54" s="111"/>
    </row>
    <row r="55" spans="1:5">
      <c r="A55" s="120">
        <f t="shared" si="0"/>
        <v>43623</v>
      </c>
      <c r="B55" s="52"/>
      <c r="C55" s="52"/>
      <c r="D55" s="52"/>
      <c r="E55" s="111"/>
    </row>
    <row r="56" spans="1:5">
      <c r="A56" s="120">
        <f t="shared" si="0"/>
        <v>43654</v>
      </c>
      <c r="B56" s="52"/>
      <c r="C56" s="52"/>
      <c r="D56" s="52"/>
      <c r="E56" s="111"/>
    </row>
    <row r="57" spans="1:5">
      <c r="A57" s="120">
        <f t="shared" si="0"/>
        <v>43685</v>
      </c>
      <c r="B57" s="52"/>
      <c r="C57" s="52"/>
      <c r="D57" s="52"/>
      <c r="E57" s="111"/>
    </row>
    <row r="58" spans="1:5">
      <c r="A58" s="120">
        <f t="shared" si="0"/>
        <v>43716</v>
      </c>
      <c r="B58" s="52"/>
      <c r="C58" s="52"/>
      <c r="D58" s="52"/>
      <c r="E58" s="111"/>
    </row>
    <row r="59" spans="1:5">
      <c r="A59" s="120">
        <f t="shared" si="0"/>
        <v>43747</v>
      </c>
      <c r="B59" s="52"/>
      <c r="C59" s="52"/>
      <c r="D59" s="52"/>
      <c r="E59" s="111"/>
    </row>
    <row r="60" spans="1:5">
      <c r="A60" s="120">
        <f t="shared" si="0"/>
        <v>43778</v>
      </c>
      <c r="B60" s="52"/>
      <c r="C60" s="52"/>
      <c r="D60" s="52"/>
      <c r="E60" s="111"/>
    </row>
    <row r="61" spans="1:5">
      <c r="A61" s="120">
        <f t="shared" si="0"/>
        <v>43809</v>
      </c>
      <c r="B61" s="52"/>
      <c r="C61" s="52"/>
      <c r="D61" s="52"/>
      <c r="E61" s="111"/>
    </row>
    <row r="62" spans="1:5">
      <c r="A62" s="120">
        <f t="shared" si="0"/>
        <v>43840</v>
      </c>
      <c r="B62" s="52"/>
      <c r="C62" s="52"/>
      <c r="D62" s="52"/>
      <c r="E62" s="111"/>
    </row>
    <row r="63" spans="1:5">
      <c r="A63" s="120">
        <f t="shared" si="0"/>
        <v>43871</v>
      </c>
      <c r="B63" s="52"/>
      <c r="C63" s="52"/>
      <c r="D63" s="52"/>
      <c r="E63" s="111"/>
    </row>
    <row r="64" spans="1:5">
      <c r="A64" s="120">
        <f t="shared" si="0"/>
        <v>43902</v>
      </c>
      <c r="B64" s="52"/>
      <c r="C64" s="52"/>
      <c r="D64" s="52"/>
      <c r="E64" s="111"/>
    </row>
    <row r="65" spans="1:5">
      <c r="A65" s="120">
        <f t="shared" si="0"/>
        <v>43933</v>
      </c>
      <c r="B65" s="52"/>
      <c r="C65" s="52"/>
      <c r="D65" s="52"/>
      <c r="E65" s="111"/>
    </row>
    <row r="66" spans="1:5">
      <c r="A66" s="120">
        <f t="shared" si="0"/>
        <v>43964</v>
      </c>
      <c r="B66" s="52"/>
      <c r="C66" s="52"/>
      <c r="D66" s="52"/>
      <c r="E66" s="111"/>
    </row>
    <row r="67" spans="1:5">
      <c r="A67" s="120">
        <f t="shared" si="0"/>
        <v>43995</v>
      </c>
      <c r="B67" s="52"/>
      <c r="C67" s="52"/>
      <c r="D67" s="52"/>
      <c r="E67" s="111"/>
    </row>
    <row r="68" spans="1:5">
      <c r="A68" s="120">
        <f t="shared" si="0"/>
        <v>44026</v>
      </c>
      <c r="B68" s="52"/>
      <c r="C68" s="52"/>
      <c r="D68" s="52"/>
      <c r="E68" s="111"/>
    </row>
    <row r="69" spans="1:5">
      <c r="A69" s="120">
        <f t="shared" si="0"/>
        <v>44057</v>
      </c>
      <c r="B69" s="52"/>
      <c r="C69" s="52"/>
      <c r="D69" s="52"/>
      <c r="E69" s="111"/>
    </row>
    <row r="70" spans="1:5">
      <c r="A70" s="120">
        <f t="shared" si="0"/>
        <v>44088</v>
      </c>
      <c r="B70" s="52"/>
      <c r="C70" s="52"/>
      <c r="D70" s="52"/>
      <c r="E70" s="111"/>
    </row>
    <row r="71" spans="1:5">
      <c r="A71" s="120">
        <f t="shared" si="0"/>
        <v>44119</v>
      </c>
      <c r="B71" s="52"/>
      <c r="C71" s="52"/>
      <c r="D71" s="52"/>
      <c r="E71" s="111"/>
    </row>
    <row r="72" spans="1:5">
      <c r="A72" s="120">
        <f t="shared" si="0"/>
        <v>44150</v>
      </c>
      <c r="B72" s="52"/>
      <c r="C72" s="52"/>
      <c r="D72" s="52"/>
      <c r="E72" s="111"/>
    </row>
    <row r="73" spans="1:5">
      <c r="A73" s="120">
        <f t="shared" si="0"/>
        <v>44181</v>
      </c>
      <c r="B73" s="52"/>
      <c r="C73" s="52"/>
      <c r="D73" s="52"/>
      <c r="E73" s="111"/>
    </row>
    <row r="74" spans="1:5">
      <c r="A74" s="120">
        <f t="shared" si="0"/>
        <v>44212</v>
      </c>
      <c r="B74" s="52"/>
      <c r="C74" s="52"/>
      <c r="D74" s="52"/>
      <c r="E74" s="111"/>
    </row>
    <row r="75" spans="1:5">
      <c r="A75" s="120">
        <f t="shared" si="0"/>
        <v>44243</v>
      </c>
      <c r="B75" s="52"/>
      <c r="C75" s="52"/>
      <c r="D75" s="52"/>
      <c r="E75" s="111"/>
    </row>
    <row r="76" spans="1:5">
      <c r="A76" s="120">
        <f t="shared" si="0"/>
        <v>44274</v>
      </c>
      <c r="B76" s="52"/>
      <c r="C76" s="52"/>
      <c r="D76" s="52"/>
      <c r="E76" s="111"/>
    </row>
    <row r="77" spans="1:5">
      <c r="A77" s="120">
        <f t="shared" si="0"/>
        <v>44305</v>
      </c>
      <c r="B77" s="52"/>
      <c r="C77" s="52"/>
      <c r="D77" s="52"/>
      <c r="E77" s="111"/>
    </row>
    <row r="78" spans="1:5">
      <c r="A78" s="120">
        <f t="shared" si="0"/>
        <v>44336</v>
      </c>
      <c r="B78" s="52"/>
      <c r="C78" s="52"/>
      <c r="D78" s="52"/>
      <c r="E78" s="111"/>
    </row>
    <row r="79" spans="1:5">
      <c r="A79" s="120">
        <f t="shared" si="0"/>
        <v>44367</v>
      </c>
      <c r="B79" s="52"/>
      <c r="C79" s="52"/>
      <c r="D79" s="52"/>
      <c r="E79" s="111"/>
    </row>
    <row r="80" spans="1:5">
      <c r="A80" s="120">
        <f t="shared" si="0"/>
        <v>44398</v>
      </c>
      <c r="B80" s="52"/>
      <c r="C80" s="52"/>
      <c r="D80" s="52"/>
      <c r="E80" s="111"/>
    </row>
    <row r="81" spans="1:5">
      <c r="A81" s="120">
        <f t="shared" si="0"/>
        <v>44429</v>
      </c>
      <c r="B81" s="52"/>
      <c r="C81" s="52"/>
      <c r="D81" s="52"/>
      <c r="E81" s="111"/>
    </row>
    <row r="82" spans="1:5">
      <c r="A82" s="120">
        <f t="shared" si="0"/>
        <v>44460</v>
      </c>
      <c r="B82" s="52"/>
      <c r="C82" s="52"/>
      <c r="D82" s="52"/>
      <c r="E82" s="111"/>
    </row>
    <row r="83" spans="1:5">
      <c r="A83" s="120">
        <f t="shared" si="0"/>
        <v>44491</v>
      </c>
      <c r="B83" s="52"/>
      <c r="C83" s="52"/>
      <c r="D83" s="52"/>
      <c r="E83" s="111"/>
    </row>
    <row r="84" spans="1:5">
      <c r="A84" s="120">
        <f t="shared" si="0"/>
        <v>44522</v>
      </c>
      <c r="B84" s="52"/>
      <c r="C84" s="52"/>
      <c r="D84" s="52"/>
      <c r="E84" s="111"/>
    </row>
    <row r="85" spans="1:5">
      <c r="A85" s="120">
        <f t="shared" si="0"/>
        <v>44553</v>
      </c>
      <c r="B85" s="52"/>
      <c r="C85" s="52"/>
      <c r="D85" s="52"/>
      <c r="E85" s="111"/>
    </row>
    <row r="86" spans="1:5">
      <c r="A86" s="120">
        <f t="shared" si="0"/>
        <v>44584</v>
      </c>
      <c r="B86" s="52"/>
      <c r="C86" s="52"/>
      <c r="D86" s="52"/>
      <c r="E86" s="111"/>
    </row>
    <row r="87" spans="1:5">
      <c r="A87" s="120">
        <f t="shared" si="0"/>
        <v>44615</v>
      </c>
      <c r="B87" s="52"/>
      <c r="C87" s="52"/>
      <c r="D87" s="52"/>
      <c r="E87" s="111"/>
    </row>
    <row r="88" spans="1:5">
      <c r="A88" s="120">
        <f t="shared" si="0"/>
        <v>44646</v>
      </c>
      <c r="B88" s="52"/>
      <c r="C88" s="52"/>
      <c r="D88" s="52"/>
      <c r="E88" s="111"/>
    </row>
    <row r="89" spans="1:5">
      <c r="A89" s="120">
        <f t="shared" si="0"/>
        <v>44677</v>
      </c>
      <c r="B89" s="52"/>
      <c r="C89" s="52"/>
      <c r="D89" s="52"/>
      <c r="E89" s="111"/>
    </row>
    <row r="90" spans="1:5">
      <c r="A90" s="120">
        <f t="shared" si="0"/>
        <v>44708</v>
      </c>
      <c r="B90" s="52"/>
      <c r="C90" s="52"/>
      <c r="D90" s="52"/>
      <c r="E90" s="111"/>
    </row>
    <row r="91" spans="1:5">
      <c r="A91" s="120">
        <f t="shared" si="0"/>
        <v>44739</v>
      </c>
      <c r="B91" s="52"/>
      <c r="C91" s="52"/>
      <c r="D91" s="52"/>
      <c r="E91" s="111"/>
    </row>
    <row r="92" spans="1:5">
      <c r="A92" s="120">
        <f t="shared" si="0"/>
        <v>44770</v>
      </c>
      <c r="B92" s="52"/>
      <c r="C92" s="52"/>
      <c r="D92" s="52"/>
      <c r="E92" s="111"/>
    </row>
    <row r="93" spans="1:5">
      <c r="A93" s="120">
        <f t="shared" si="0"/>
        <v>44801</v>
      </c>
      <c r="B93" s="52"/>
      <c r="C93" s="52"/>
      <c r="D93" s="52"/>
      <c r="E93" s="111"/>
    </row>
    <row r="94" spans="1:5">
      <c r="A94" s="120">
        <f t="shared" si="0"/>
        <v>44832</v>
      </c>
      <c r="B94" s="52"/>
      <c r="C94" s="52"/>
      <c r="D94" s="52"/>
      <c r="E94" s="111"/>
    </row>
    <row r="95" spans="1:5">
      <c r="A95" s="120">
        <f t="shared" si="0"/>
        <v>44863</v>
      </c>
      <c r="B95" s="52"/>
      <c r="C95" s="52"/>
      <c r="D95" s="52"/>
      <c r="E95" s="111"/>
    </row>
    <row r="96" spans="1:5">
      <c r="A96" s="120">
        <f t="shared" si="0"/>
        <v>44894</v>
      </c>
      <c r="B96" s="52"/>
      <c r="C96" s="52"/>
      <c r="D96" s="52"/>
      <c r="E96" s="111"/>
    </row>
    <row r="97" spans="1:5">
      <c r="A97" s="120">
        <f t="shared" si="0"/>
        <v>44925</v>
      </c>
      <c r="B97" s="52"/>
      <c r="C97" s="52"/>
      <c r="D97" s="52"/>
      <c r="E97" s="111"/>
    </row>
    <row r="98" spans="1:5">
      <c r="A98" s="120">
        <f t="shared" si="0"/>
        <v>44956</v>
      </c>
      <c r="B98" s="52"/>
      <c r="C98" s="52"/>
      <c r="D98" s="52"/>
      <c r="E98" s="111"/>
    </row>
    <row r="99" spans="1:5">
      <c r="A99" s="120">
        <f t="shared" si="0"/>
        <v>44987</v>
      </c>
      <c r="B99" s="52"/>
      <c r="C99" s="52"/>
      <c r="D99" s="52"/>
      <c r="E99" s="111"/>
    </row>
    <row r="100" spans="1:5">
      <c r="A100" s="120">
        <f t="shared" si="0"/>
        <v>45018</v>
      </c>
      <c r="B100" s="52"/>
      <c r="C100" s="52"/>
      <c r="D100" s="52"/>
      <c r="E100" s="111"/>
    </row>
    <row r="101" spans="1:5">
      <c r="A101" s="120">
        <f t="shared" si="0"/>
        <v>45049</v>
      </c>
      <c r="B101" s="52"/>
      <c r="C101" s="52"/>
      <c r="D101" s="52"/>
      <c r="E101" s="111"/>
    </row>
    <row r="102" spans="1:5">
      <c r="A102" s="120">
        <f t="shared" si="0"/>
        <v>45080</v>
      </c>
      <c r="B102" s="52"/>
      <c r="C102" s="52"/>
      <c r="D102" s="52"/>
      <c r="E102" s="111"/>
    </row>
    <row r="103" spans="1:5">
      <c r="A103" s="120"/>
    </row>
    <row r="104" spans="1:5">
      <c r="A104" s="120"/>
    </row>
    <row r="105" spans="1:5">
      <c r="A105" s="120"/>
    </row>
    <row r="106" spans="1:5">
      <c r="A106" s="120"/>
    </row>
    <row r="107" spans="1:5">
      <c r="A107" s="120"/>
    </row>
    <row r="108" spans="1:5">
      <c r="A108" s="120"/>
    </row>
    <row r="134" spans="11:11">
      <c r="K134" s="51"/>
    </row>
    <row r="135" spans="11:11">
      <c r="K135" s="51"/>
    </row>
    <row r="136" spans="11:11">
      <c r="K136" s="51"/>
    </row>
    <row r="137" spans="11:11">
      <c r="K137" s="51"/>
    </row>
    <row r="138" spans="11:11">
      <c r="K138" s="51"/>
    </row>
    <row r="139" spans="11:11">
      <c r="K139" s="51"/>
    </row>
    <row r="140" spans="11:11">
      <c r="K140" s="51"/>
    </row>
    <row r="141" spans="11:11">
      <c r="K141" s="51"/>
    </row>
    <row r="142" spans="11:11">
      <c r="K142" s="51"/>
    </row>
    <row r="143" spans="11:11">
      <c r="K143" s="51"/>
    </row>
    <row r="144" spans="11:11">
      <c r="K144" s="51"/>
    </row>
    <row r="145" spans="11:11">
      <c r="K145" s="51"/>
    </row>
    <row r="146" spans="11:11">
      <c r="K146" s="51"/>
    </row>
    <row r="147" spans="11:11">
      <c r="K147" s="51"/>
    </row>
    <row r="148" spans="11:11">
      <c r="K148" s="51"/>
    </row>
    <row r="149" spans="11:11">
      <c r="K149" s="51"/>
    </row>
    <row r="150" spans="11:11">
      <c r="K150" s="51"/>
    </row>
    <row r="151" spans="11:11">
      <c r="K151" s="51"/>
    </row>
    <row r="152" spans="11:11">
      <c r="K152" s="51"/>
    </row>
    <row r="153" spans="11:11">
      <c r="K153" s="51"/>
    </row>
    <row r="154" spans="11:11">
      <c r="K154" s="51"/>
    </row>
    <row r="155" spans="11:11">
      <c r="K155" s="51"/>
    </row>
    <row r="156" spans="11:11">
      <c r="K156" s="51"/>
    </row>
    <row r="157" spans="11:11">
      <c r="K157" s="51"/>
    </row>
    <row r="158" spans="11:11">
      <c r="K158" s="51"/>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Generic 1yr Budget</vt:lpstr>
      <vt:lpstr>Generic 2yr Budget</vt:lpstr>
      <vt:lpstr>Generic 3yr Budget</vt:lpstr>
      <vt:lpstr>Generic 4yr Budget</vt:lpstr>
      <vt:lpstr>Generic 5yr Budget</vt:lpstr>
      <vt:lpstr>Look up tables</vt:lpstr>
      <vt:lpstr>Answers</vt:lpstr>
      <vt:lpstr>Dates2027</vt:lpstr>
      <vt:lpstr>'Generic 1yr Budget'!Print_Area</vt:lpstr>
      <vt:lpstr>'Generic 2yr Budget'!Print_Area</vt:lpstr>
      <vt:lpstr>'Generic 3yr Budget'!Print_Area</vt:lpstr>
      <vt:lpstr>'Generic 4yr Budget'!Print_Area</vt:lpstr>
      <vt:lpstr>'Generic 5yr Budget'!Print_Area</vt:lpstr>
      <vt:lpstr>ValidProjectTypes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93-208 J. Bullin</dc:title>
  <dc:subject>DOE Budget</dc:subject>
  <dc:creator>Jean Humphries</dc:creator>
  <cp:lastModifiedBy>Ethan M Urbina</cp:lastModifiedBy>
  <cp:lastPrinted>2015-05-01T18:12:11Z</cp:lastPrinted>
  <dcterms:created xsi:type="dcterms:W3CDTF">1999-02-04T15:36:47Z</dcterms:created>
  <dcterms:modified xsi:type="dcterms:W3CDTF">2021-07-23T14:25:59Z</dcterms:modified>
</cp:coreProperties>
</file>