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ate1904="1" codeName="ThisWorkbook"/>
  <mc:AlternateContent xmlns:mc="http://schemas.openxmlformats.org/markup-compatibility/2006">
    <mc:Choice Requires="x15">
      <x15ac:absPath xmlns:x15ac="http://schemas.microsoft.com/office/spreadsheetml/2010/11/ac" url="/Users/sydneyharris/Desktop/"/>
    </mc:Choice>
  </mc:AlternateContent>
  <xr:revisionPtr revIDLastSave="0" documentId="8_{C4DBEECA-869A-E74A-A830-E4DA436FF6E9}" xr6:coauthVersionLast="45" xr6:coauthVersionMax="45" xr10:uidLastSave="{00000000-0000-0000-0000-000000000000}"/>
  <bookViews>
    <workbookView xWindow="0" yWindow="0" windowWidth="28800" windowHeight="18000" tabRatio="624" xr2:uid="{00000000-000D-0000-FFFF-FFFF00000000}"/>
  </bookViews>
  <sheets>
    <sheet name="Generic 1yr Budget" sheetId="46" r:id="rId1"/>
    <sheet name="Generic 2yr Budget" sheetId="45" r:id="rId2"/>
    <sheet name="Generic 3yr Budget" sheetId="44" r:id="rId3"/>
    <sheet name="Generic 4yr Budget" sheetId="43" r:id="rId4"/>
    <sheet name="Generic 5yr Budget" sheetId="34" r:id="rId5"/>
    <sheet name="Look up tables" sheetId="31" state="hidden" r:id="rId6"/>
  </sheets>
  <definedNames>
    <definedName name="_xlnm._FilterDatabase" localSheetId="0" hidden="1">'Generic 1yr Budget'!$K$14:$M$17</definedName>
    <definedName name="_xlnm._FilterDatabase" localSheetId="1" hidden="1">'Generic 2yr Budget'!$K$14:$M$17</definedName>
    <definedName name="_xlnm._FilterDatabase" localSheetId="2" hidden="1">'Generic 3yr Budget'!$K$14:$M$17</definedName>
    <definedName name="_xlnm._FilterDatabase" localSheetId="3" hidden="1">'Generic 4yr Budget'!$K$14:$M$17</definedName>
    <definedName name="_xlnm._FilterDatabase" localSheetId="4" hidden="1">'Generic 5yr Budget'!$K$14:$M$17</definedName>
    <definedName name="Answers">'Look up tables'!$F$12:$F$13</definedName>
    <definedName name="Dates2027">'Look up tables'!$A$2:$A$102</definedName>
    <definedName name="_xlnm.Print_Area" localSheetId="0">'Generic 1yr Budget'!$A$2:$I$95</definedName>
    <definedName name="_xlnm.Print_Area" localSheetId="1">'Generic 2yr Budget'!$A$2:$I$140</definedName>
    <definedName name="_xlnm.Print_Area" localSheetId="2">'Generic 3yr Budget'!$A$2:$I$185</definedName>
    <definedName name="_xlnm.Print_Area" localSheetId="3">'Generic 4yr Budget'!$A$2:$I$230</definedName>
    <definedName name="_xlnm.Print_Area" localSheetId="4">'Generic 5yr Budget'!$A$2:$I$275</definedName>
    <definedName name="ValidProjectTypes">'Look up tables'!$F$2:$F$10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46" l="1"/>
  <c r="F84" i="46" s="1"/>
  <c r="F26" i="45"/>
  <c r="F25" i="46"/>
  <c r="A44" i="31"/>
  <c r="A45" i="3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F39" i="34"/>
  <c r="F88" i="46"/>
  <c r="G88" i="46"/>
  <c r="F79" i="46"/>
  <c r="G79" i="46"/>
  <c r="F80" i="46"/>
  <c r="G80" i="46"/>
  <c r="F81" i="46"/>
  <c r="G81" i="46"/>
  <c r="F82" i="46"/>
  <c r="G82" i="46"/>
  <c r="F83" i="46"/>
  <c r="G83" i="46"/>
  <c r="G78" i="46"/>
  <c r="F74" i="46"/>
  <c r="G74" i="46"/>
  <c r="F75" i="46"/>
  <c r="G75" i="46"/>
  <c r="F76" i="46"/>
  <c r="G76" i="46"/>
  <c r="F64" i="46"/>
  <c r="G64" i="46"/>
  <c r="F65" i="46"/>
  <c r="G65" i="46"/>
  <c r="F66" i="46"/>
  <c r="G66" i="46"/>
  <c r="F67" i="46"/>
  <c r="G67" i="46"/>
  <c r="G63" i="46"/>
  <c r="F63" i="46"/>
  <c r="F57" i="46"/>
  <c r="G57" i="46"/>
  <c r="F58" i="46"/>
  <c r="G58" i="46"/>
  <c r="F59" i="46"/>
  <c r="G59" i="46"/>
  <c r="F60" i="46"/>
  <c r="G60" i="46"/>
  <c r="F61" i="46"/>
  <c r="G61" i="46"/>
  <c r="G56" i="46"/>
  <c r="F56" i="46"/>
  <c r="C91" i="46"/>
  <c r="B90" i="46"/>
  <c r="D60" i="46"/>
  <c r="D59" i="46"/>
  <c r="D58" i="46"/>
  <c r="D57" i="46"/>
  <c r="D56" i="46"/>
  <c r="E51" i="46"/>
  <c r="E50" i="46"/>
  <c r="C42" i="46"/>
  <c r="K42" i="46"/>
  <c r="M38" i="46"/>
  <c r="M37" i="46"/>
  <c r="M36" i="46"/>
  <c r="M35" i="46"/>
  <c r="F33" i="46"/>
  <c r="F78" i="46" s="1"/>
  <c r="G23" i="46"/>
  <c r="G68" i="46"/>
  <c r="F23" i="46"/>
  <c r="F68" i="46" s="1"/>
  <c r="G133" i="45"/>
  <c r="F127" i="45"/>
  <c r="G127" i="45"/>
  <c r="F128" i="45"/>
  <c r="G128" i="45"/>
  <c r="G123" i="45"/>
  <c r="G110" i="45"/>
  <c r="F112" i="45"/>
  <c r="G112" i="45"/>
  <c r="C136" i="45"/>
  <c r="B135" i="45"/>
  <c r="D105" i="45"/>
  <c r="D104" i="45"/>
  <c r="D103" i="45"/>
  <c r="D102" i="45"/>
  <c r="D101" i="45"/>
  <c r="E96" i="45"/>
  <c r="E95" i="45"/>
  <c r="G81" i="45"/>
  <c r="G126" i="45" s="1"/>
  <c r="F81" i="45"/>
  <c r="F126" i="45" s="1"/>
  <c r="G80" i="45"/>
  <c r="G125" i="45" s="1"/>
  <c r="F80" i="45"/>
  <c r="F125" i="45" s="1"/>
  <c r="G79" i="45"/>
  <c r="G124" i="45" s="1"/>
  <c r="F79" i="45"/>
  <c r="F124" i="45" s="1"/>
  <c r="F78" i="45"/>
  <c r="G76" i="45"/>
  <c r="G121" i="45"/>
  <c r="F76" i="45"/>
  <c r="F121" i="45"/>
  <c r="G75" i="45"/>
  <c r="G120" i="45"/>
  <c r="F75" i="45"/>
  <c r="F120" i="45"/>
  <c r="G74" i="45"/>
  <c r="G119" i="45"/>
  <c r="F74" i="45"/>
  <c r="F119" i="45"/>
  <c r="G66" i="45"/>
  <c r="G111" i="45"/>
  <c r="F66" i="45"/>
  <c r="F111" i="45"/>
  <c r="F65" i="45"/>
  <c r="F110" i="45" s="1"/>
  <c r="G64" i="45"/>
  <c r="G109" i="45" s="1"/>
  <c r="F64" i="45"/>
  <c r="F109" i="45" s="1"/>
  <c r="G63" i="45"/>
  <c r="G108" i="45" s="1"/>
  <c r="F63" i="45"/>
  <c r="F108" i="45" s="1"/>
  <c r="G61" i="45"/>
  <c r="G106" i="45" s="1"/>
  <c r="F61" i="45"/>
  <c r="F106" i="45"/>
  <c r="G60" i="45"/>
  <c r="G105" i="45"/>
  <c r="F60" i="45"/>
  <c r="F105" i="45"/>
  <c r="D60" i="45"/>
  <c r="G59" i="45"/>
  <c r="G104" i="45" s="1"/>
  <c r="F59" i="45"/>
  <c r="D59" i="45"/>
  <c r="G58" i="45"/>
  <c r="G103" i="45" s="1"/>
  <c r="F58" i="45"/>
  <c r="D58" i="45"/>
  <c r="G57" i="45"/>
  <c r="G102" i="45" s="1"/>
  <c r="F57" i="45"/>
  <c r="F102" i="45" s="1"/>
  <c r="D57" i="45"/>
  <c r="G56" i="45"/>
  <c r="G101" i="45"/>
  <c r="F56" i="45"/>
  <c r="F101" i="45"/>
  <c r="D56" i="45"/>
  <c r="K55" i="45"/>
  <c r="E51" i="45"/>
  <c r="E50" i="45"/>
  <c r="C42" i="45"/>
  <c r="C132" i="45"/>
  <c r="M38" i="45"/>
  <c r="M37" i="45"/>
  <c r="M80" i="45" s="1"/>
  <c r="M36" i="45"/>
  <c r="M79" i="45" s="1"/>
  <c r="M35" i="45"/>
  <c r="M78" i="45" s="1"/>
  <c r="F33" i="45"/>
  <c r="G23" i="45"/>
  <c r="F23" i="45"/>
  <c r="G178" i="44"/>
  <c r="F172" i="44"/>
  <c r="G172" i="44"/>
  <c r="F173" i="44"/>
  <c r="G173" i="44"/>
  <c r="G168" i="44"/>
  <c r="F157" i="44"/>
  <c r="G157" i="44"/>
  <c r="G155" i="44"/>
  <c r="C181" i="44"/>
  <c r="B180" i="44"/>
  <c r="D150" i="44"/>
  <c r="D149" i="44"/>
  <c r="D148" i="44"/>
  <c r="D147" i="44"/>
  <c r="D146" i="44"/>
  <c r="E141" i="44"/>
  <c r="E140" i="44"/>
  <c r="C136" i="44"/>
  <c r="B135" i="44"/>
  <c r="F123" i="44"/>
  <c r="D105" i="44"/>
  <c r="D104" i="44"/>
  <c r="D103" i="44"/>
  <c r="D102" i="44"/>
  <c r="D101" i="44"/>
  <c r="E96" i="44"/>
  <c r="E95" i="44"/>
  <c r="G81" i="44"/>
  <c r="G126" i="44"/>
  <c r="F81" i="44"/>
  <c r="F126" i="44"/>
  <c r="G80" i="44"/>
  <c r="F80" i="44"/>
  <c r="G79" i="44"/>
  <c r="G124" i="44"/>
  <c r="F79" i="44"/>
  <c r="F78" i="44"/>
  <c r="G76" i="44"/>
  <c r="G166" i="44" s="1"/>
  <c r="G121" i="44"/>
  <c r="F76" i="44"/>
  <c r="G75" i="44"/>
  <c r="G165" i="44" s="1"/>
  <c r="G120" i="44"/>
  <c r="F75" i="44"/>
  <c r="F120" i="44" s="1"/>
  <c r="G74" i="44"/>
  <c r="G119" i="44" s="1"/>
  <c r="F74" i="44"/>
  <c r="F119" i="44" s="1"/>
  <c r="G66" i="44"/>
  <c r="G156" i="44" s="1"/>
  <c r="F66" i="44"/>
  <c r="F65" i="44"/>
  <c r="G64" i="44"/>
  <c r="F64" i="44"/>
  <c r="F68" i="44" s="1"/>
  <c r="G63" i="44"/>
  <c r="F63" i="44"/>
  <c r="F153" i="44" s="1"/>
  <c r="F108" i="44"/>
  <c r="G61" i="44"/>
  <c r="G106" i="44" s="1"/>
  <c r="G151" i="44" s="1"/>
  <c r="F61" i="44"/>
  <c r="G60" i="44"/>
  <c r="G105" i="44" s="1"/>
  <c r="G150" i="44" s="1"/>
  <c r="F60" i="44"/>
  <c r="D60" i="44"/>
  <c r="G59" i="44"/>
  <c r="G149" i="44" s="1"/>
  <c r="G104" i="44"/>
  <c r="F59" i="44"/>
  <c r="D59" i="44"/>
  <c r="G58" i="44"/>
  <c r="F58" i="44"/>
  <c r="F103" i="44"/>
  <c r="D58" i="44"/>
  <c r="G57" i="44"/>
  <c r="F57" i="44"/>
  <c r="F102" i="44"/>
  <c r="D57" i="44"/>
  <c r="G56" i="44"/>
  <c r="G101" i="44" s="1"/>
  <c r="F56" i="44"/>
  <c r="D56" i="44"/>
  <c r="K55" i="44"/>
  <c r="E51" i="44"/>
  <c r="E50" i="44"/>
  <c r="C42" i="44"/>
  <c r="M38" i="44"/>
  <c r="M37" i="44"/>
  <c r="M36" i="44"/>
  <c r="M79" i="44"/>
  <c r="M35" i="44"/>
  <c r="F33" i="44"/>
  <c r="F168" i="44" s="1"/>
  <c r="G23" i="44"/>
  <c r="F23" i="44"/>
  <c r="G223" i="43"/>
  <c r="F263" i="34"/>
  <c r="G263" i="34"/>
  <c r="F217" i="43"/>
  <c r="G217" i="43"/>
  <c r="F218" i="43"/>
  <c r="G218" i="43"/>
  <c r="G213" i="43"/>
  <c r="F202" i="43"/>
  <c r="G202" i="43"/>
  <c r="C226" i="43"/>
  <c r="B225" i="43"/>
  <c r="D195" i="43"/>
  <c r="D194" i="43"/>
  <c r="D193" i="43"/>
  <c r="D192" i="43"/>
  <c r="D191" i="43"/>
  <c r="E186" i="43"/>
  <c r="E185" i="43"/>
  <c r="C181" i="43"/>
  <c r="B180" i="43"/>
  <c r="F168" i="43"/>
  <c r="D150" i="43"/>
  <c r="D149" i="43"/>
  <c r="D148" i="43"/>
  <c r="D147" i="43"/>
  <c r="D146" i="43"/>
  <c r="E141" i="43"/>
  <c r="E140" i="43"/>
  <c r="C136" i="43"/>
  <c r="B135" i="43"/>
  <c r="F123" i="43"/>
  <c r="F213" i="43"/>
  <c r="D105" i="43"/>
  <c r="D104" i="43"/>
  <c r="D103" i="43"/>
  <c r="D102" i="43"/>
  <c r="D101" i="43"/>
  <c r="E96" i="43"/>
  <c r="E95" i="43"/>
  <c r="G81" i="43"/>
  <c r="F81" i="43"/>
  <c r="G80" i="43"/>
  <c r="G125" i="43"/>
  <c r="G215" i="43" s="1"/>
  <c r="G170" i="43"/>
  <c r="F80" i="43"/>
  <c r="G79" i="43"/>
  <c r="G124" i="43"/>
  <c r="F79" i="43"/>
  <c r="F78" i="43"/>
  <c r="G76" i="43"/>
  <c r="G121" i="43"/>
  <c r="F76" i="43"/>
  <c r="G75" i="43"/>
  <c r="F75" i="43"/>
  <c r="F120" i="43"/>
  <c r="F165" i="43" s="1"/>
  <c r="G74" i="43"/>
  <c r="F74" i="43"/>
  <c r="F119" i="43"/>
  <c r="F164" i="43" s="1"/>
  <c r="G66" i="43"/>
  <c r="G201" i="43" s="1"/>
  <c r="G111" i="43"/>
  <c r="G156" i="43" s="1"/>
  <c r="F66" i="43"/>
  <c r="F65" i="43"/>
  <c r="F84" i="43" s="1"/>
  <c r="F219" i="43" s="1"/>
  <c r="G64" i="43"/>
  <c r="F64" i="43"/>
  <c r="F109" i="43" s="1"/>
  <c r="F154" i="43" s="1"/>
  <c r="G63" i="43"/>
  <c r="F63" i="43"/>
  <c r="F108" i="43" s="1"/>
  <c r="F153" i="43" s="1"/>
  <c r="G61" i="43"/>
  <c r="F61" i="43"/>
  <c r="F106" i="43"/>
  <c r="F151" i="43" s="1"/>
  <c r="G60" i="43"/>
  <c r="G105" i="43"/>
  <c r="G195" i="43" s="1"/>
  <c r="G150" i="43"/>
  <c r="F60" i="43"/>
  <c r="D60" i="43"/>
  <c r="G59" i="43"/>
  <c r="F59" i="43"/>
  <c r="D59" i="43"/>
  <c r="G58" i="43"/>
  <c r="F58" i="43"/>
  <c r="F193" i="43" s="1"/>
  <c r="D58" i="43"/>
  <c r="G57" i="43"/>
  <c r="G102" i="43" s="1"/>
  <c r="G147" i="43" s="1"/>
  <c r="F57" i="43"/>
  <c r="F102" i="43" s="1"/>
  <c r="F147" i="43" s="1"/>
  <c r="D57" i="43"/>
  <c r="G56" i="43"/>
  <c r="F56" i="43"/>
  <c r="D56" i="43"/>
  <c r="K55" i="43"/>
  <c r="K99" i="43" s="1"/>
  <c r="K143" i="43" s="1"/>
  <c r="E51" i="43"/>
  <c r="E50" i="43"/>
  <c r="C42" i="43"/>
  <c r="C222" i="43" s="1"/>
  <c r="M38" i="43"/>
  <c r="M37" i="43"/>
  <c r="M80" i="43" s="1"/>
  <c r="M36" i="43"/>
  <c r="M35" i="43"/>
  <c r="M78" i="43"/>
  <c r="F33" i="43"/>
  <c r="G23" i="43"/>
  <c r="F23" i="43"/>
  <c r="C42" i="34"/>
  <c r="C271" i="34"/>
  <c r="B270" i="34"/>
  <c r="C226" i="34"/>
  <c r="B225" i="34"/>
  <c r="C136" i="34"/>
  <c r="B135" i="34"/>
  <c r="C181" i="34"/>
  <c r="B180" i="34"/>
  <c r="G258" i="34"/>
  <c r="G262" i="34"/>
  <c r="G56" i="34"/>
  <c r="G57" i="34"/>
  <c r="G102" i="34" s="1"/>
  <c r="G58" i="34"/>
  <c r="G59" i="34"/>
  <c r="G104" i="34" s="1"/>
  <c r="G60" i="34"/>
  <c r="G105" i="34" s="1"/>
  <c r="G150" i="34" s="1"/>
  <c r="G195" i="34" s="1"/>
  <c r="G61" i="34"/>
  <c r="G106" i="34"/>
  <c r="G151" i="34" s="1"/>
  <c r="G196" i="34" s="1"/>
  <c r="G63" i="34"/>
  <c r="G108" i="34"/>
  <c r="G153" i="34"/>
  <c r="G198" i="34" s="1"/>
  <c r="G64" i="34"/>
  <c r="G66" i="34"/>
  <c r="G111" i="34"/>
  <c r="G156" i="34"/>
  <c r="G74" i="34"/>
  <c r="G119" i="34"/>
  <c r="G164" i="34"/>
  <c r="G209" i="34" s="1"/>
  <c r="G75" i="34"/>
  <c r="G76" i="34"/>
  <c r="G121" i="34"/>
  <c r="G79" i="34"/>
  <c r="G80" i="34"/>
  <c r="G125" i="34"/>
  <c r="G170" i="34" s="1"/>
  <c r="G81" i="34"/>
  <c r="G23" i="34"/>
  <c r="F23" i="34"/>
  <c r="D56" i="34"/>
  <c r="D237" i="34"/>
  <c r="D238" i="34"/>
  <c r="D239" i="34"/>
  <c r="D240" i="34"/>
  <c r="D192" i="34"/>
  <c r="D193" i="34"/>
  <c r="D194" i="34"/>
  <c r="D195" i="34"/>
  <c r="D147" i="34"/>
  <c r="D148" i="34"/>
  <c r="D149" i="34"/>
  <c r="D150" i="34"/>
  <c r="D102" i="34"/>
  <c r="D103" i="34"/>
  <c r="D104" i="34"/>
  <c r="D105" i="34"/>
  <c r="D57" i="34"/>
  <c r="D58" i="34"/>
  <c r="D59" i="34"/>
  <c r="D60" i="34"/>
  <c r="D236" i="34"/>
  <c r="D191" i="34"/>
  <c r="D146" i="34"/>
  <c r="D101" i="34"/>
  <c r="E231" i="34"/>
  <c r="E230" i="34"/>
  <c r="E186" i="34"/>
  <c r="E185" i="34"/>
  <c r="E140" i="34"/>
  <c r="E141" i="34"/>
  <c r="E96" i="34"/>
  <c r="E95" i="34"/>
  <c r="F81" i="34"/>
  <c r="F126" i="34" s="1"/>
  <c r="F171" i="34" s="1"/>
  <c r="F216" i="34" s="1"/>
  <c r="F80" i="34"/>
  <c r="F125" i="34" s="1"/>
  <c r="F170" i="34" s="1"/>
  <c r="F215" i="34" s="1"/>
  <c r="F79" i="34"/>
  <c r="F124" i="34"/>
  <c r="F169" i="34"/>
  <c r="F214" i="34" s="1"/>
  <c r="F75" i="34"/>
  <c r="F76" i="34"/>
  <c r="F121" i="34" s="1"/>
  <c r="F166" i="34" s="1"/>
  <c r="F211" i="34" s="1"/>
  <c r="F74" i="34"/>
  <c r="F119" i="34" s="1"/>
  <c r="F164" i="34" s="1"/>
  <c r="F64" i="34"/>
  <c r="F65" i="34"/>
  <c r="F110" i="34" s="1"/>
  <c r="F155" i="34" s="1"/>
  <c r="F174" i="34" s="1"/>
  <c r="F66" i="34"/>
  <c r="F111" i="34" s="1"/>
  <c r="F156" i="34" s="1"/>
  <c r="F201" i="34" s="1"/>
  <c r="F246" i="34" s="1"/>
  <c r="F63" i="34"/>
  <c r="F108" i="34"/>
  <c r="F153" i="34"/>
  <c r="F198" i="34" s="1"/>
  <c r="F57" i="34"/>
  <c r="F58" i="34"/>
  <c r="F103" i="34"/>
  <c r="F148" i="34" s="1"/>
  <c r="F193" i="34" s="1"/>
  <c r="F59" i="34"/>
  <c r="F60" i="34"/>
  <c r="F61" i="34"/>
  <c r="F56" i="34"/>
  <c r="K55" i="34"/>
  <c r="K99" i="34" s="1"/>
  <c r="K143" i="34" s="1"/>
  <c r="K187" i="34" s="1"/>
  <c r="F33" i="34"/>
  <c r="F262" i="34"/>
  <c r="F213" i="34"/>
  <c r="F168" i="34"/>
  <c r="F258" i="34"/>
  <c r="F123" i="34"/>
  <c r="F78" i="34"/>
  <c r="E51" i="34"/>
  <c r="E50" i="34"/>
  <c r="M38" i="34"/>
  <c r="M81" i="34" s="1"/>
  <c r="M37" i="34"/>
  <c r="M80" i="34"/>
  <c r="M36" i="34"/>
  <c r="M35" i="34"/>
  <c r="M78" i="34" s="1"/>
  <c r="G268" i="34"/>
  <c r="G247" i="34"/>
  <c r="F247" i="34"/>
  <c r="C87" i="46"/>
  <c r="M81" i="45"/>
  <c r="F121" i="44"/>
  <c r="F166" i="44" s="1"/>
  <c r="F101" i="44"/>
  <c r="F110" i="43"/>
  <c r="F155" i="43"/>
  <c r="F121" i="43"/>
  <c r="F199" i="43"/>
  <c r="C132" i="34"/>
  <c r="F123" i="45"/>
  <c r="M124" i="44"/>
  <c r="F147" i="44"/>
  <c r="F171" i="44"/>
  <c r="F146" i="44"/>
  <c r="F148" i="44"/>
  <c r="F164" i="44"/>
  <c r="G119" i="43"/>
  <c r="G164" i="43" s="1"/>
  <c r="G209" i="43"/>
  <c r="F196" i="43"/>
  <c r="G108" i="43"/>
  <c r="G153" i="43" s="1"/>
  <c r="F109" i="34"/>
  <c r="F154" i="34" s="1"/>
  <c r="F105" i="43"/>
  <c r="M126" i="34"/>
  <c r="F104" i="45"/>
  <c r="G120" i="34"/>
  <c r="F68" i="43"/>
  <c r="F73" i="43" s="1"/>
  <c r="C222" i="34"/>
  <c r="G192" i="43"/>
  <c r="K42" i="43"/>
  <c r="C177" i="43"/>
  <c r="C87" i="43"/>
  <c r="M81" i="44"/>
  <c r="M126" i="44" s="1"/>
  <c r="F104" i="44"/>
  <c r="F149" i="44" s="1"/>
  <c r="F105" i="44"/>
  <c r="F150" i="44" s="1"/>
  <c r="F124" i="43"/>
  <c r="F169" i="43"/>
  <c r="G102" i="44"/>
  <c r="G147" i="44"/>
  <c r="G111" i="44"/>
  <c r="F126" i="43"/>
  <c r="F171" i="43"/>
  <c r="G109" i="44"/>
  <c r="G154" i="44" s="1"/>
  <c r="F165" i="44"/>
  <c r="G169" i="44"/>
  <c r="G106" i="43"/>
  <c r="G108" i="44"/>
  <c r="F110" i="44"/>
  <c r="F155" i="44" s="1"/>
  <c r="G171" i="44"/>
  <c r="F214" i="43"/>
  <c r="G241" i="34"/>
  <c r="F70" i="46"/>
  <c r="F39" i="45"/>
  <c r="F84" i="34"/>
  <c r="G26" i="45"/>
  <c r="G26" i="43"/>
  <c r="F39" i="44"/>
  <c r="G25" i="46"/>
  <c r="G70" i="46"/>
  <c r="F25" i="43"/>
  <c r="F39" i="43"/>
  <c r="K99" i="44"/>
  <c r="F84" i="44"/>
  <c r="F106" i="44"/>
  <c r="F151" i="44" s="1"/>
  <c r="F156" i="44"/>
  <c r="F111" i="44"/>
  <c r="G68" i="45"/>
  <c r="G149" i="34"/>
  <c r="G239" i="34" s="1"/>
  <c r="G194" i="34"/>
  <c r="G109" i="34"/>
  <c r="G154" i="34"/>
  <c r="G199" i="34"/>
  <c r="G244" i="34" s="1"/>
  <c r="F70" i="43"/>
  <c r="F101" i="43"/>
  <c r="G103" i="43"/>
  <c r="G148" i="43"/>
  <c r="G126" i="43"/>
  <c r="G171" i="43"/>
  <c r="F84" i="45"/>
  <c r="F85" i="45" s="1"/>
  <c r="G151" i="43"/>
  <c r="G196" i="43" s="1"/>
  <c r="F261" i="34"/>
  <c r="F166" i="43"/>
  <c r="F211" i="43"/>
  <c r="G126" i="34"/>
  <c r="G171" i="34"/>
  <c r="G216" i="34" s="1"/>
  <c r="G261" i="34"/>
  <c r="G124" i="34"/>
  <c r="C177" i="44"/>
  <c r="K42" i="44"/>
  <c r="C87" i="44"/>
  <c r="C132" i="44"/>
  <c r="M123" i="34"/>
  <c r="F105" i="34"/>
  <c r="F150" i="34"/>
  <c r="F195" i="34" s="1"/>
  <c r="G125" i="44"/>
  <c r="G170" i="44" s="1"/>
  <c r="F209" i="34"/>
  <c r="F254" i="34"/>
  <c r="K42" i="34"/>
  <c r="C177" i="34"/>
  <c r="C87" i="34"/>
  <c r="C267" i="34"/>
  <c r="M125" i="43"/>
  <c r="M166" i="43"/>
  <c r="F103" i="43"/>
  <c r="F148" i="43"/>
  <c r="G104" i="43"/>
  <c r="G149" i="43" s="1"/>
  <c r="F198" i="43"/>
  <c r="G165" i="34"/>
  <c r="G210" i="34" s="1"/>
  <c r="F150" i="43"/>
  <c r="F195" i="43"/>
  <c r="F104" i="34"/>
  <c r="F149" i="34"/>
  <c r="F194" i="34"/>
  <c r="F102" i="34"/>
  <c r="F147" i="34"/>
  <c r="F237" i="34" s="1"/>
  <c r="F192" i="34"/>
  <c r="G215" i="34"/>
  <c r="G260" i="34"/>
  <c r="G166" i="34"/>
  <c r="M81" i="43"/>
  <c r="M126" i="43" s="1"/>
  <c r="M167" i="43"/>
  <c r="G120" i="43"/>
  <c r="G146" i="44"/>
  <c r="F238" i="34"/>
  <c r="F200" i="34"/>
  <c r="F219" i="34" s="1"/>
  <c r="F111" i="43"/>
  <c r="F156" i="43"/>
  <c r="F201" i="43"/>
  <c r="M78" i="44"/>
  <c r="G103" i="44"/>
  <c r="G148" i="44"/>
  <c r="F124" i="44"/>
  <c r="F169" i="44" s="1"/>
  <c r="F192" i="43"/>
  <c r="F120" i="34"/>
  <c r="F165" i="34"/>
  <c r="F210" i="34" s="1"/>
  <c r="F255" i="34"/>
  <c r="G254" i="34"/>
  <c r="F125" i="43"/>
  <c r="F215" i="43" s="1"/>
  <c r="F170" i="43"/>
  <c r="G68" i="44"/>
  <c r="G164" i="44"/>
  <c r="K42" i="45"/>
  <c r="C87" i="45"/>
  <c r="F129" i="43"/>
  <c r="M79" i="43"/>
  <c r="M124" i="43" s="1"/>
  <c r="G101" i="43"/>
  <c r="F104" i="43"/>
  <c r="F149" i="43" s="1"/>
  <c r="F194" i="43"/>
  <c r="F103" i="45"/>
  <c r="F68" i="45"/>
  <c r="F113" i="45" s="1"/>
  <c r="F25" i="34"/>
  <c r="G25" i="34"/>
  <c r="F129" i="34"/>
  <c r="F26" i="43"/>
  <c r="G26" i="44"/>
  <c r="F26" i="44"/>
  <c r="F27" i="44" s="1"/>
  <c r="F28" i="44" s="1"/>
  <c r="G25" i="43"/>
  <c r="G27" i="43"/>
  <c r="F71" i="43"/>
  <c r="F72" i="43"/>
  <c r="F85" i="43"/>
  <c r="G71" i="43"/>
  <c r="G25" i="45"/>
  <c r="G27" i="45"/>
  <c r="G28" i="45"/>
  <c r="F25" i="45"/>
  <c r="F27" i="45"/>
  <c r="F28" i="45"/>
  <c r="F40" i="45"/>
  <c r="F116" i="34"/>
  <c r="G116" i="34"/>
  <c r="G26" i="46"/>
  <c r="G27" i="46" s="1"/>
  <c r="G28" i="46" s="1"/>
  <c r="G40" i="46" s="1"/>
  <c r="G71" i="46"/>
  <c r="F26" i="46"/>
  <c r="F26" i="34"/>
  <c r="F27" i="34"/>
  <c r="G26" i="34"/>
  <c r="G27" i="34" s="1"/>
  <c r="F25" i="44"/>
  <c r="F40" i="44"/>
  <c r="G25" i="44"/>
  <c r="G27" i="44"/>
  <c r="G28" i="44" s="1"/>
  <c r="G40" i="44" s="1"/>
  <c r="G161" i="34"/>
  <c r="G251" i="34" s="1"/>
  <c r="F161" i="34"/>
  <c r="G116" i="43"/>
  <c r="F116" i="43"/>
  <c r="M123" i="44"/>
  <c r="G206" i="34"/>
  <c r="F206" i="34"/>
  <c r="F70" i="45"/>
  <c r="G70" i="45"/>
  <c r="G216" i="43"/>
  <c r="F174" i="43"/>
  <c r="G146" i="43"/>
  <c r="F27" i="43"/>
  <c r="G71" i="45"/>
  <c r="G116" i="45"/>
  <c r="F71" i="45"/>
  <c r="F116" i="45"/>
  <c r="G113" i="45"/>
  <c r="F129" i="44"/>
  <c r="F174" i="44"/>
  <c r="G70" i="44"/>
  <c r="G72" i="44" s="1"/>
  <c r="G73" i="44" s="1"/>
  <c r="G85" i="44" s="1"/>
  <c r="G89" i="44" s="1"/>
  <c r="F70" i="44"/>
  <c r="G71" i="34"/>
  <c r="F71" i="34"/>
  <c r="G194" i="43"/>
  <c r="G193" i="43"/>
  <c r="F71" i="44"/>
  <c r="G71" i="44"/>
  <c r="F71" i="46"/>
  <c r="F27" i="46"/>
  <c r="F116" i="44"/>
  <c r="G116" i="44"/>
  <c r="G161" i="44"/>
  <c r="F28" i="43"/>
  <c r="G161" i="43"/>
  <c r="F161" i="43"/>
  <c r="F206" i="43"/>
  <c r="G28" i="43"/>
  <c r="F72" i="44"/>
  <c r="F73" i="44" s="1"/>
  <c r="F85" i="44" s="1"/>
  <c r="F72" i="45"/>
  <c r="F115" i="45"/>
  <c r="E42" i="45"/>
  <c r="F42" i="45" s="1"/>
  <c r="F251" i="34"/>
  <c r="F28" i="34"/>
  <c r="G28" i="34"/>
  <c r="G40" i="34" s="1"/>
  <c r="G72" i="45"/>
  <c r="G73" i="45" s="1"/>
  <c r="G85" i="45" s="1"/>
  <c r="G115" i="45"/>
  <c r="G72" i="46"/>
  <c r="F28" i="46"/>
  <c r="F72" i="46"/>
  <c r="G117" i="45"/>
  <c r="F40" i="43"/>
  <c r="G42" i="44"/>
  <c r="G44" i="44"/>
  <c r="G40" i="43"/>
  <c r="F73" i="45"/>
  <c r="F117" i="45"/>
  <c r="G73" i="46"/>
  <c r="F118" i="45"/>
  <c r="G42" i="43"/>
  <c r="E42" i="43"/>
  <c r="F42" i="43" s="1"/>
  <c r="G87" i="44"/>
  <c r="G42" i="46" l="1"/>
  <c r="G87" i="46" s="1"/>
  <c r="G85" i="46"/>
  <c r="G87" i="45"/>
  <c r="G89" i="45"/>
  <c r="G169" i="34"/>
  <c r="G214" i="34" s="1"/>
  <c r="M124" i="34"/>
  <c r="G201" i="34"/>
  <c r="G246" i="34"/>
  <c r="G237" i="34"/>
  <c r="G147" i="34"/>
  <c r="G192" i="34" s="1"/>
  <c r="E87" i="43"/>
  <c r="F87" i="43" s="1"/>
  <c r="G109" i="43"/>
  <c r="G154" i="43" s="1"/>
  <c r="G158" i="43" s="1"/>
  <c r="G68" i="43"/>
  <c r="G70" i="43"/>
  <c r="G166" i="43"/>
  <c r="G211" i="43" s="1"/>
  <c r="G44" i="43"/>
  <c r="F40" i="46"/>
  <c r="F73" i="46"/>
  <c r="F40" i="34"/>
  <c r="G191" i="43"/>
  <c r="F130" i="45"/>
  <c r="F44" i="45"/>
  <c r="G40" i="45"/>
  <c r="G118" i="45"/>
  <c r="G206" i="43"/>
  <c r="F239" i="34"/>
  <c r="E87" i="45"/>
  <c r="F87" i="45" s="1"/>
  <c r="F132" i="45" s="1"/>
  <c r="G42" i="34"/>
  <c r="F89" i="43"/>
  <c r="F264" i="34"/>
  <c r="G211" i="34"/>
  <c r="G256" i="34"/>
  <c r="F113" i="43"/>
  <c r="F118" i="43" s="1"/>
  <c r="F146" i="43"/>
  <c r="F191" i="43" s="1"/>
  <c r="G153" i="44"/>
  <c r="G115" i="44"/>
  <c r="G117" i="44" s="1"/>
  <c r="G162" i="44" s="1"/>
  <c r="G113" i="44"/>
  <c r="F44" i="43"/>
  <c r="F115" i="43"/>
  <c r="F117" i="43" s="1"/>
  <c r="E42" i="44"/>
  <c r="F42" i="44" s="1"/>
  <c r="F256" i="34"/>
  <c r="G165" i="43"/>
  <c r="G210" i="43"/>
  <c r="M79" i="34"/>
  <c r="G169" i="43"/>
  <c r="G214" i="43" s="1"/>
  <c r="G255" i="34"/>
  <c r="F199" i="34"/>
  <c r="F244" i="34"/>
  <c r="M125" i="34"/>
  <c r="M166" i="34"/>
  <c r="M212" i="34"/>
  <c r="G101" i="34"/>
  <c r="G70" i="34"/>
  <c r="F210" i="43"/>
  <c r="F115" i="44"/>
  <c r="F161" i="44"/>
  <c r="F260" i="34"/>
  <c r="F113" i="44"/>
  <c r="G68" i="34"/>
  <c r="G240" i="34"/>
  <c r="F129" i="45"/>
  <c r="F216" i="43"/>
  <c r="F243" i="34"/>
  <c r="F68" i="34"/>
  <c r="F70" i="34"/>
  <c r="F101" i="34"/>
  <c r="G198" i="43"/>
  <c r="F209" i="43"/>
  <c r="M125" i="44"/>
  <c r="G243" i="34"/>
  <c r="M123" i="43"/>
  <c r="F240" i="34"/>
  <c r="F245" i="34"/>
  <c r="M165" i="43"/>
  <c r="M164" i="34"/>
  <c r="M167" i="34"/>
  <c r="M213" i="34" s="1"/>
  <c r="F106" i="34"/>
  <c r="F151" i="34" s="1"/>
  <c r="F196" i="34" s="1"/>
  <c r="F241" i="34"/>
  <c r="F259" i="34"/>
  <c r="G103" i="34"/>
  <c r="G148" i="34" s="1"/>
  <c r="G193" i="34" s="1"/>
  <c r="G238" i="34"/>
  <c r="F158" i="44"/>
  <c r="M80" i="44"/>
  <c r="E87" i="44" s="1"/>
  <c r="F87" i="44" s="1"/>
  <c r="F89" i="44" s="1"/>
  <c r="F109" i="44"/>
  <c r="F154" i="44" s="1"/>
  <c r="F125" i="44"/>
  <c r="F170" i="44" s="1"/>
  <c r="F200" i="43"/>
  <c r="C132" i="43"/>
  <c r="E132" i="43" l="1"/>
  <c r="F132" i="43" s="1"/>
  <c r="G146" i="34"/>
  <c r="G115" i="34"/>
  <c r="G117" i="34" s="1"/>
  <c r="G113" i="34"/>
  <c r="G118" i="34" s="1"/>
  <c r="G130" i="34" s="1"/>
  <c r="F130" i="43"/>
  <c r="F146" i="34"/>
  <c r="F113" i="34"/>
  <c r="F115" i="34"/>
  <c r="F117" i="34" s="1"/>
  <c r="M165" i="34"/>
  <c r="G199" i="43"/>
  <c r="M211" i="34"/>
  <c r="G160" i="43"/>
  <c r="G162" i="43" s="1"/>
  <c r="G163" i="43" s="1"/>
  <c r="G175" i="43" s="1"/>
  <c r="M210" i="34"/>
  <c r="G72" i="34"/>
  <c r="F44" i="44"/>
  <c r="G118" i="44"/>
  <c r="G158" i="44"/>
  <c r="G115" i="43"/>
  <c r="G117" i="43" s="1"/>
  <c r="F134" i="45"/>
  <c r="G203" i="43"/>
  <c r="E42" i="34"/>
  <c r="F42" i="34" s="1"/>
  <c r="G259" i="34"/>
  <c r="G44" i="46"/>
  <c r="G89" i="46" s="1"/>
  <c r="G73" i="34"/>
  <c r="F117" i="44"/>
  <c r="F162" i="44" s="1"/>
  <c r="F160" i="44"/>
  <c r="G44" i="34"/>
  <c r="M164" i="43"/>
  <c r="F72" i="34"/>
  <c r="G160" i="44"/>
  <c r="F158" i="43"/>
  <c r="F160" i="43"/>
  <c r="F162" i="43" s="1"/>
  <c r="F207" i="43" s="1"/>
  <c r="G113" i="43"/>
  <c r="G118" i="43" s="1"/>
  <c r="G130" i="43" s="1"/>
  <c r="G42" i="45"/>
  <c r="G132" i="45" s="1"/>
  <c r="G44" i="45"/>
  <c r="G134" i="45" s="1"/>
  <c r="G130" i="45"/>
  <c r="F85" i="46"/>
  <c r="E42" i="46"/>
  <c r="F42" i="46" s="1"/>
  <c r="F87" i="46" s="1"/>
  <c r="G205" i="43"/>
  <c r="G72" i="43"/>
  <c r="G207" i="43" s="1"/>
  <c r="F89" i="45"/>
  <c r="G177" i="43" l="1"/>
  <c r="G179" i="43" s="1"/>
  <c r="G132" i="34"/>
  <c r="G134" i="34" s="1"/>
  <c r="F118" i="44"/>
  <c r="G73" i="43"/>
  <c r="F118" i="34"/>
  <c r="F130" i="34" s="1"/>
  <c r="F134" i="43"/>
  <c r="F163" i="43"/>
  <c r="G85" i="34"/>
  <c r="G130" i="44"/>
  <c r="G163" i="44"/>
  <c r="F44" i="46"/>
  <c r="F89" i="46" s="1"/>
  <c r="G132" i="43"/>
  <c r="G134" i="43"/>
  <c r="F44" i="34"/>
  <c r="F203" i="43"/>
  <c r="F205" i="43"/>
  <c r="F73" i="34"/>
  <c r="F158" i="34"/>
  <c r="F191" i="34"/>
  <c r="F160" i="34"/>
  <c r="G191" i="34"/>
  <c r="G160" i="34"/>
  <c r="G158" i="34"/>
  <c r="F162" i="34" l="1"/>
  <c r="F252" i="34" s="1"/>
  <c r="F250" i="34"/>
  <c r="G132" i="44"/>
  <c r="G177" i="44" s="1"/>
  <c r="G175" i="44"/>
  <c r="F175" i="43"/>
  <c r="F208" i="43"/>
  <c r="E132" i="34"/>
  <c r="F132" i="34" s="1"/>
  <c r="F134" i="34" s="1"/>
  <c r="F130" i="44"/>
  <c r="F163" i="44"/>
  <c r="F203" i="34"/>
  <c r="F208" i="34" s="1"/>
  <c r="F220" i="34" s="1"/>
  <c r="F205" i="34"/>
  <c r="F207" i="34" s="1"/>
  <c r="F236" i="34"/>
  <c r="G162" i="34"/>
  <c r="G87" i="34"/>
  <c r="G203" i="34"/>
  <c r="G205" i="34"/>
  <c r="G207" i="34" s="1"/>
  <c r="G236" i="34"/>
  <c r="F85" i="34"/>
  <c r="G85" i="43"/>
  <c r="G208" i="43"/>
  <c r="G250" i="34" l="1"/>
  <c r="E222" i="34"/>
  <c r="F222" i="34" s="1"/>
  <c r="F224" i="34" s="1"/>
  <c r="F175" i="44"/>
  <c r="E132" i="44"/>
  <c r="F132" i="44" s="1"/>
  <c r="F177" i="44" s="1"/>
  <c r="F179" i="43"/>
  <c r="F224" i="43" s="1"/>
  <c r="E177" i="43"/>
  <c r="F177" i="43" s="1"/>
  <c r="F222" i="43" s="1"/>
  <c r="F220" i="43"/>
  <c r="G208" i="34"/>
  <c r="G220" i="34" s="1"/>
  <c r="G252" i="34"/>
  <c r="G248" i="34"/>
  <c r="F89" i="34"/>
  <c r="E87" i="34"/>
  <c r="F87" i="34" s="1"/>
  <c r="F248" i="34"/>
  <c r="G163" i="34"/>
  <c r="G87" i="43"/>
  <c r="G222" i="43" s="1"/>
  <c r="G89" i="43"/>
  <c r="G224" i="43" s="1"/>
  <c r="G220" i="43"/>
  <c r="G89" i="34"/>
  <c r="F163" i="34"/>
  <c r="G134" i="44"/>
  <c r="G179" i="44" s="1"/>
  <c r="F175" i="34" l="1"/>
  <c r="F253" i="34"/>
  <c r="G222" i="34"/>
  <c r="G224" i="34" s="1"/>
  <c r="G175" i="34"/>
  <c r="G253" i="34"/>
  <c r="F134" i="44"/>
  <c r="F179" i="44" s="1"/>
  <c r="G177" i="34" l="1"/>
  <c r="G267" i="34" s="1"/>
  <c r="G265" i="34"/>
  <c r="E177" i="34"/>
  <c r="F177" i="34" s="1"/>
  <c r="F267" i="34" s="1"/>
  <c r="F265" i="34"/>
  <c r="F179" i="34" l="1"/>
  <c r="F269" i="34" s="1"/>
  <c r="G179" i="34"/>
  <c r="G269"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K17" authorId="0" shapeId="0" xr:uid="{00000000-0006-0000-0000-000001000000}">
      <text>
        <r>
          <rPr>
            <b/>
            <sz val="8"/>
            <color rgb="FF000000"/>
            <rFont val="Tahoma"/>
            <family val="2"/>
          </rPr>
          <t>If F&amp;A is sponsor limited, select "Other" and enter sponsor limited rate in J18.</t>
        </r>
        <r>
          <rPr>
            <sz val="8"/>
            <color rgb="FF000000"/>
            <rFont val="Tahoma"/>
            <family val="2"/>
          </rPr>
          <t xml:space="preserve">
</t>
        </r>
      </text>
    </comment>
    <comment ref="G20" authorId="1" shapeId="0" xr:uid="{00000000-0006-0000-0000-000002000000}">
      <text>
        <r>
          <rPr>
            <sz val="9"/>
            <color indexed="81"/>
            <rFont val="Tahoma"/>
            <family val="2"/>
          </rPr>
          <t>Cost Sharing graduate students requires approval from ORED.</t>
        </r>
      </text>
    </comment>
    <comment ref="F22" authorId="1" shapeId="0" xr:uid="{00000000-0006-0000-00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000-000004000000}">
      <text>
        <r>
          <rPr>
            <sz val="8"/>
            <color indexed="81"/>
            <rFont val="Tahoma"/>
            <family val="2"/>
          </rPr>
          <t>Insert all Subcontract funds in Column L.</t>
        </r>
      </text>
    </comment>
    <comment ref="F38" authorId="0" shapeId="0" xr:uid="{00000000-0006-0000-00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000-000006000000}">
      <text>
        <r>
          <rPr>
            <sz val="9"/>
            <color indexed="81"/>
            <rFont val="Tahoma"/>
            <family val="2"/>
          </rPr>
          <t xml:space="preserve">Do not budget tuition remission when it is prohibited by the sponsor's published guidelines.
</t>
        </r>
      </text>
    </comment>
    <comment ref="G39" authorId="1" shapeId="0" xr:uid="{00000000-0006-0000-0000-000007000000}">
      <text>
        <r>
          <rPr>
            <sz val="9"/>
            <color indexed="81"/>
            <rFont val="Tahoma"/>
            <family val="2"/>
          </rPr>
          <t xml:space="preserve">Cost Sharing graduate students requires approval from ORED.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K17" authorId="0" shapeId="0" xr:uid="{00000000-0006-0000-01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100-000002000000}">
      <text>
        <r>
          <rPr>
            <sz val="9"/>
            <color indexed="81"/>
            <rFont val="Tahoma"/>
            <family val="2"/>
          </rPr>
          <t>Cost Sharing graduate students requires approval from ORED.</t>
        </r>
      </text>
    </comment>
    <comment ref="F22" authorId="1" shapeId="0" xr:uid="{00000000-0006-0000-01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100-000004000000}">
      <text>
        <r>
          <rPr>
            <sz val="8"/>
            <color indexed="81"/>
            <rFont val="Tahoma"/>
            <family val="2"/>
          </rPr>
          <t>Insert all Subcontract funds in Column L.</t>
        </r>
      </text>
    </comment>
    <comment ref="F38" authorId="0" shapeId="0" xr:uid="{00000000-0006-0000-01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100-000006000000}">
      <text>
        <r>
          <rPr>
            <sz val="9"/>
            <color indexed="81"/>
            <rFont val="Tahoma"/>
            <family val="2"/>
          </rPr>
          <t xml:space="preserve">Do not budget tuition remission when it is prohibited by the sponsor's published guidelines.
</t>
        </r>
      </text>
    </comment>
    <comment ref="G39" authorId="1" shapeId="0" xr:uid="{00000000-0006-0000-0100-000007000000}">
      <text>
        <r>
          <rPr>
            <sz val="9"/>
            <color indexed="81"/>
            <rFont val="Tahoma"/>
            <family val="2"/>
          </rPr>
          <t xml:space="preserve">Cost Sharing graduate students requires approval from ORED.
</t>
        </r>
      </text>
    </comment>
    <comment ref="G65" authorId="1" shapeId="0" xr:uid="{00000000-0006-0000-0100-000008000000}">
      <text>
        <r>
          <rPr>
            <sz val="9"/>
            <color indexed="81"/>
            <rFont val="Tahoma"/>
            <family val="2"/>
          </rPr>
          <t>Cost Sharing graduate students requires approval from ORED.</t>
        </r>
        <r>
          <rPr>
            <sz val="9"/>
            <color indexed="81"/>
            <rFont val="Tahoma"/>
            <family val="2"/>
          </rPr>
          <t xml:space="preserve">
</t>
        </r>
      </text>
    </comment>
    <comment ref="F78" authorId="2" shapeId="0" xr:uid="{00000000-0006-0000-0100-000009000000}">
      <text>
        <r>
          <rPr>
            <b/>
            <sz val="8"/>
            <color indexed="81"/>
            <rFont val="Tahoma"/>
            <family val="2"/>
          </rPr>
          <t>Insert all Subcontract funds in Column L.</t>
        </r>
      </text>
    </comment>
    <comment ref="F83" authorId="0" shapeId="0" xr:uid="{00000000-0006-0000-0100-00000A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xr:uid="{00000000-0006-0000-0100-00000B000000}">
      <text>
        <r>
          <rPr>
            <sz val="9"/>
            <color indexed="81"/>
            <rFont val="Tahoma"/>
            <family val="2"/>
          </rPr>
          <t xml:space="preserve">Do not budget tuition remission when it is prohibited by the sponsor's published guidelines.
</t>
        </r>
      </text>
    </comment>
    <comment ref="G84" authorId="1" shapeId="0" xr:uid="{00000000-0006-0000-0100-00000C000000}">
      <text>
        <r>
          <rPr>
            <sz val="9"/>
            <color indexed="81"/>
            <rFont val="Tahoma"/>
            <family val="2"/>
          </rPr>
          <t xml:space="preserve">Cost Sharing graduate students requires approval from ORED.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K17" authorId="0" shapeId="0" xr:uid="{00000000-0006-0000-02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200-000002000000}">
      <text>
        <r>
          <rPr>
            <sz val="9"/>
            <color indexed="81"/>
            <rFont val="Tahoma"/>
            <family val="2"/>
          </rPr>
          <t>Cost Sharing graduate students requires approval from ORED.</t>
        </r>
      </text>
    </comment>
    <comment ref="F22" authorId="1" shapeId="0" xr:uid="{00000000-0006-0000-02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200-000004000000}">
      <text>
        <r>
          <rPr>
            <sz val="8"/>
            <color indexed="81"/>
            <rFont val="Tahoma"/>
            <family val="2"/>
          </rPr>
          <t>Insert all Subcontract funds in Column L.</t>
        </r>
      </text>
    </comment>
    <comment ref="F38" authorId="0" shapeId="0" xr:uid="{00000000-0006-0000-02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200-000006000000}">
      <text>
        <r>
          <rPr>
            <sz val="9"/>
            <color indexed="81"/>
            <rFont val="Tahoma"/>
            <family val="2"/>
          </rPr>
          <t xml:space="preserve">Do not budget tuition remission when it is prohibited by the sponsor's published guidelines.
</t>
        </r>
      </text>
    </comment>
    <comment ref="G39" authorId="1" shapeId="0" xr:uid="{00000000-0006-0000-0200-000007000000}">
      <text>
        <r>
          <rPr>
            <sz val="9"/>
            <color indexed="81"/>
            <rFont val="Tahoma"/>
            <family val="2"/>
          </rPr>
          <t xml:space="preserve">Cost Sharing graduate students requires approval from ORED.
</t>
        </r>
      </text>
    </comment>
    <comment ref="G65" authorId="1" shapeId="0" xr:uid="{00000000-0006-0000-0200-000008000000}">
      <text>
        <r>
          <rPr>
            <sz val="9"/>
            <color indexed="81"/>
            <rFont val="Tahoma"/>
            <family val="2"/>
          </rPr>
          <t>Cost Sharing graduate students requires approval from ORED.</t>
        </r>
        <r>
          <rPr>
            <sz val="9"/>
            <color indexed="81"/>
            <rFont val="Tahoma"/>
            <family val="2"/>
          </rPr>
          <t xml:space="preserve">
</t>
        </r>
      </text>
    </comment>
    <comment ref="F78" authorId="2" shapeId="0" xr:uid="{00000000-0006-0000-0200-000009000000}">
      <text>
        <r>
          <rPr>
            <b/>
            <sz val="8"/>
            <color indexed="81"/>
            <rFont val="Tahoma"/>
            <family val="2"/>
          </rPr>
          <t>Insert all Subcontract funds in Column L.</t>
        </r>
      </text>
    </comment>
    <comment ref="F83" authorId="0" shapeId="0" xr:uid="{00000000-0006-0000-0200-00000A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xr:uid="{00000000-0006-0000-0200-00000B000000}">
      <text>
        <r>
          <rPr>
            <sz val="9"/>
            <color indexed="81"/>
            <rFont val="Tahoma"/>
            <family val="2"/>
          </rPr>
          <t xml:space="preserve">Do not budget tuition remission when it is prohibited by the sponsor's published guidelines.
</t>
        </r>
      </text>
    </comment>
    <comment ref="G84" authorId="1" shapeId="0" xr:uid="{00000000-0006-0000-0200-00000C000000}">
      <text>
        <r>
          <rPr>
            <sz val="9"/>
            <color indexed="81"/>
            <rFont val="Tahoma"/>
            <family val="2"/>
          </rPr>
          <t xml:space="preserve">Cost Sharing graduate students requires approval from ORED.
</t>
        </r>
      </text>
    </comment>
    <comment ref="G110" authorId="1" shapeId="0" xr:uid="{00000000-0006-0000-0200-00000D000000}">
      <text>
        <r>
          <rPr>
            <sz val="9"/>
            <color indexed="81"/>
            <rFont val="Tahoma"/>
            <family val="2"/>
          </rPr>
          <t xml:space="preserve">Cost Sharing graduate students requires approval from ORED.
</t>
        </r>
      </text>
    </comment>
    <comment ref="F123" authorId="2" shapeId="0" xr:uid="{00000000-0006-0000-0200-00000E000000}">
      <text>
        <r>
          <rPr>
            <b/>
            <sz val="8"/>
            <color indexed="81"/>
            <rFont val="Tahoma"/>
            <family val="2"/>
          </rPr>
          <t>Insert all Subcontract funds in Column L.</t>
        </r>
      </text>
    </comment>
    <comment ref="F128" authorId="0" shapeId="0" xr:uid="{00000000-0006-0000-0200-00000F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29" authorId="1" shapeId="0" xr:uid="{00000000-0006-0000-0200-000010000000}">
      <text>
        <r>
          <rPr>
            <sz val="9"/>
            <color indexed="81"/>
            <rFont val="Tahoma"/>
            <family val="2"/>
          </rPr>
          <t xml:space="preserve">Do not budget tuition remission when it is prohibited by the sponsor's published guidelines.
</t>
        </r>
      </text>
    </comment>
    <comment ref="G129" authorId="1" shapeId="0" xr:uid="{00000000-0006-0000-0200-000011000000}">
      <text>
        <r>
          <rPr>
            <sz val="9"/>
            <color indexed="81"/>
            <rFont val="Tahoma"/>
            <family val="2"/>
          </rPr>
          <t xml:space="preserve">Cost Sharing graduate students requires approval from ORED.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K17" authorId="0" shapeId="0" xr:uid="{00000000-0006-0000-03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300-000002000000}">
      <text>
        <r>
          <rPr>
            <sz val="9"/>
            <color indexed="81"/>
            <rFont val="Tahoma"/>
            <family val="2"/>
          </rPr>
          <t>Cost Sharing graduate students requires approval from ORED.</t>
        </r>
      </text>
    </comment>
    <comment ref="F22" authorId="1" shapeId="0" xr:uid="{00000000-0006-0000-03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300-000004000000}">
      <text>
        <r>
          <rPr>
            <sz val="8"/>
            <color indexed="81"/>
            <rFont val="Tahoma"/>
            <family val="2"/>
          </rPr>
          <t>Insert all Subcontract funds in Column L.</t>
        </r>
      </text>
    </comment>
    <comment ref="F38" authorId="0" shapeId="0" xr:uid="{00000000-0006-0000-03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300-000006000000}">
      <text>
        <r>
          <rPr>
            <sz val="9"/>
            <color indexed="81"/>
            <rFont val="Tahoma"/>
            <family val="2"/>
          </rPr>
          <t xml:space="preserve">Do not budget tuition remission when it is prohibited by the sponsor's published guidelines.
</t>
        </r>
      </text>
    </comment>
    <comment ref="G39" authorId="1" shapeId="0" xr:uid="{00000000-0006-0000-0300-000007000000}">
      <text>
        <r>
          <rPr>
            <sz val="9"/>
            <color indexed="81"/>
            <rFont val="Tahoma"/>
            <family val="2"/>
          </rPr>
          <t xml:space="preserve">Cost Sharing graduate students requires approval from ORED.
</t>
        </r>
      </text>
    </comment>
    <comment ref="G65" authorId="1" shapeId="0" xr:uid="{00000000-0006-0000-0300-000008000000}">
      <text>
        <r>
          <rPr>
            <sz val="9"/>
            <color indexed="81"/>
            <rFont val="Tahoma"/>
            <family val="2"/>
          </rPr>
          <t>Cost Sharing graduate students requires approval from ORED.</t>
        </r>
        <r>
          <rPr>
            <sz val="9"/>
            <color indexed="81"/>
            <rFont val="Tahoma"/>
            <family val="2"/>
          </rPr>
          <t xml:space="preserve">
</t>
        </r>
      </text>
    </comment>
    <comment ref="F78" authorId="2" shapeId="0" xr:uid="{00000000-0006-0000-0300-000009000000}">
      <text>
        <r>
          <rPr>
            <b/>
            <sz val="8"/>
            <color indexed="81"/>
            <rFont val="Tahoma"/>
            <family val="2"/>
          </rPr>
          <t>Insert all Subcontract funds in Column L.</t>
        </r>
      </text>
    </comment>
    <comment ref="F83" authorId="0" shapeId="0" xr:uid="{00000000-0006-0000-0300-00000A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xr:uid="{00000000-0006-0000-0300-00000B000000}">
      <text>
        <r>
          <rPr>
            <sz val="9"/>
            <color indexed="81"/>
            <rFont val="Tahoma"/>
            <family val="2"/>
          </rPr>
          <t xml:space="preserve">Do not budget tuition remission when it is prohibited by the sponsor's published guidelines.
</t>
        </r>
      </text>
    </comment>
    <comment ref="G84" authorId="1" shapeId="0" xr:uid="{00000000-0006-0000-0300-00000C000000}">
      <text>
        <r>
          <rPr>
            <sz val="9"/>
            <color indexed="81"/>
            <rFont val="Tahoma"/>
            <family val="2"/>
          </rPr>
          <t xml:space="preserve">Cost Sharing graduate students requires approval from ORED.
</t>
        </r>
      </text>
    </comment>
    <comment ref="G110" authorId="1" shapeId="0" xr:uid="{00000000-0006-0000-0300-00000D000000}">
      <text>
        <r>
          <rPr>
            <sz val="9"/>
            <color indexed="81"/>
            <rFont val="Tahoma"/>
            <family val="2"/>
          </rPr>
          <t xml:space="preserve">Cost Sharing graduate students requires approval from ORED.
</t>
        </r>
      </text>
    </comment>
    <comment ref="F123" authorId="2" shapeId="0" xr:uid="{00000000-0006-0000-0300-00000E000000}">
      <text>
        <r>
          <rPr>
            <b/>
            <sz val="8"/>
            <color indexed="81"/>
            <rFont val="Tahoma"/>
            <family val="2"/>
          </rPr>
          <t>Insert all Subcontract funds in Column L.</t>
        </r>
      </text>
    </comment>
    <comment ref="F128" authorId="0" shapeId="0" xr:uid="{00000000-0006-0000-0300-00000F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29" authorId="1" shapeId="0" xr:uid="{00000000-0006-0000-0300-000010000000}">
      <text>
        <r>
          <rPr>
            <sz val="9"/>
            <color indexed="81"/>
            <rFont val="Tahoma"/>
            <family val="2"/>
          </rPr>
          <t xml:space="preserve">Do not budget tuition remission when it is prohibited by the sponsor's published guidelines.
</t>
        </r>
      </text>
    </comment>
    <comment ref="G129" authorId="1" shapeId="0" xr:uid="{00000000-0006-0000-0300-000011000000}">
      <text>
        <r>
          <rPr>
            <sz val="9"/>
            <color indexed="81"/>
            <rFont val="Tahoma"/>
            <family val="2"/>
          </rPr>
          <t xml:space="preserve">Cost Sharing graduate students requires approval from ORED.
</t>
        </r>
      </text>
    </comment>
    <comment ref="G155" authorId="1" shapeId="0" xr:uid="{00000000-0006-0000-0300-000012000000}">
      <text>
        <r>
          <rPr>
            <sz val="9"/>
            <color indexed="81"/>
            <rFont val="Tahoma"/>
            <family val="2"/>
          </rPr>
          <t xml:space="preserve">Cost Sharing graduate students requires approval from ORED.
</t>
        </r>
      </text>
    </comment>
    <comment ref="F168" authorId="2" shapeId="0" xr:uid="{00000000-0006-0000-0300-000013000000}">
      <text>
        <r>
          <rPr>
            <b/>
            <sz val="8"/>
            <color indexed="81"/>
            <rFont val="Tahoma"/>
            <family val="2"/>
          </rPr>
          <t>Insert all Subcontract funds in Column L.</t>
        </r>
      </text>
    </comment>
    <comment ref="F173" authorId="0" shapeId="0" xr:uid="{00000000-0006-0000-0300-000014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4" authorId="1" shapeId="0" xr:uid="{00000000-0006-0000-0300-000015000000}">
      <text>
        <r>
          <rPr>
            <sz val="9"/>
            <color indexed="81"/>
            <rFont val="Tahoma"/>
            <family val="2"/>
          </rPr>
          <t xml:space="preserve">Do not budget tuition remission when it is prohibited by the sponsor's published guidelines.
</t>
        </r>
      </text>
    </comment>
    <comment ref="G174" authorId="1" shapeId="0" xr:uid="{00000000-0006-0000-0300-000016000000}">
      <text>
        <r>
          <rPr>
            <sz val="9"/>
            <color indexed="81"/>
            <rFont val="Tahoma"/>
            <family val="2"/>
          </rPr>
          <t xml:space="preserve">Cost Sharing graduate students requires approval from ORED.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K17" authorId="0" shapeId="0" xr:uid="{00000000-0006-0000-04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400-000002000000}">
      <text>
        <r>
          <rPr>
            <sz val="9"/>
            <color indexed="81"/>
            <rFont val="Tahoma"/>
            <family val="2"/>
          </rPr>
          <t>Cost Sharing graduate students requires approval from ORED.</t>
        </r>
      </text>
    </comment>
    <comment ref="F22" authorId="1" shapeId="0" xr:uid="{00000000-0006-0000-04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400-000004000000}">
      <text>
        <r>
          <rPr>
            <sz val="8"/>
            <color indexed="81"/>
            <rFont val="Tahoma"/>
            <family val="2"/>
          </rPr>
          <t>Insert all Subcontract funds in Column L.</t>
        </r>
      </text>
    </comment>
    <comment ref="F38" authorId="0" shapeId="0" xr:uid="{00000000-0006-0000-04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400-000006000000}">
      <text>
        <r>
          <rPr>
            <sz val="9"/>
            <color indexed="81"/>
            <rFont val="Tahoma"/>
            <family val="2"/>
          </rPr>
          <t xml:space="preserve">Do not budget tuition remission when it is prohibited by the sponsor's published guidelines.
</t>
        </r>
      </text>
    </comment>
    <comment ref="G39" authorId="1" shapeId="0" xr:uid="{00000000-0006-0000-0400-000007000000}">
      <text>
        <r>
          <rPr>
            <sz val="9"/>
            <color indexed="81"/>
            <rFont val="Tahoma"/>
            <family val="2"/>
          </rPr>
          <t xml:space="preserve">Cost Sharing graduate students requires approval from ORED.
</t>
        </r>
      </text>
    </comment>
    <comment ref="G65" authorId="1" shapeId="0" xr:uid="{00000000-0006-0000-0400-000008000000}">
      <text>
        <r>
          <rPr>
            <sz val="9"/>
            <color indexed="81"/>
            <rFont val="Tahoma"/>
            <family val="2"/>
          </rPr>
          <t>Cost Sharing graduate students requires approval from ORED.</t>
        </r>
        <r>
          <rPr>
            <sz val="9"/>
            <color indexed="81"/>
            <rFont val="Tahoma"/>
            <family val="2"/>
          </rPr>
          <t xml:space="preserve">
</t>
        </r>
      </text>
    </comment>
    <comment ref="F78" authorId="2" shapeId="0" xr:uid="{00000000-0006-0000-0400-000009000000}">
      <text>
        <r>
          <rPr>
            <b/>
            <sz val="8"/>
            <color indexed="81"/>
            <rFont val="Tahoma"/>
            <family val="2"/>
          </rPr>
          <t>Insert all Subcontract funds in Column L.</t>
        </r>
      </text>
    </comment>
    <comment ref="F83" authorId="0" shapeId="0" xr:uid="{00000000-0006-0000-0400-00000A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84" authorId="1" shapeId="0" xr:uid="{00000000-0006-0000-0400-00000B000000}">
      <text>
        <r>
          <rPr>
            <sz val="9"/>
            <color indexed="81"/>
            <rFont val="Tahoma"/>
            <family val="2"/>
          </rPr>
          <t xml:space="preserve">Do not budget tuition remission when it is prohibited by the sponsor's published guidelines.
</t>
        </r>
      </text>
    </comment>
    <comment ref="G84" authorId="1" shapeId="0" xr:uid="{00000000-0006-0000-0400-00000C000000}">
      <text>
        <r>
          <rPr>
            <sz val="9"/>
            <color indexed="81"/>
            <rFont val="Tahoma"/>
            <family val="2"/>
          </rPr>
          <t xml:space="preserve">Cost Sharing graduate students requires approval from ORED.
</t>
        </r>
      </text>
    </comment>
    <comment ref="G110" authorId="1" shapeId="0" xr:uid="{00000000-0006-0000-0400-00000D000000}">
      <text>
        <r>
          <rPr>
            <sz val="9"/>
            <color indexed="81"/>
            <rFont val="Tahoma"/>
            <family val="2"/>
          </rPr>
          <t xml:space="preserve">Cost Sharing graduate students requires approval from ORED.
</t>
        </r>
      </text>
    </comment>
    <comment ref="F123" authorId="2" shapeId="0" xr:uid="{00000000-0006-0000-0400-00000E000000}">
      <text>
        <r>
          <rPr>
            <b/>
            <sz val="8"/>
            <color indexed="81"/>
            <rFont val="Tahoma"/>
            <family val="2"/>
          </rPr>
          <t>Insert all Subcontract funds in Column L.</t>
        </r>
      </text>
    </comment>
    <comment ref="F128" authorId="0" shapeId="0" xr:uid="{00000000-0006-0000-0400-00000F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29" authorId="1" shapeId="0" xr:uid="{00000000-0006-0000-0400-000010000000}">
      <text>
        <r>
          <rPr>
            <sz val="9"/>
            <color indexed="81"/>
            <rFont val="Tahoma"/>
            <family val="2"/>
          </rPr>
          <t xml:space="preserve">Do not budget tuition remission when it is prohibited by the sponsor's published guidelines.
</t>
        </r>
      </text>
    </comment>
    <comment ref="G129" authorId="1" shapeId="0" xr:uid="{00000000-0006-0000-0400-000011000000}">
      <text>
        <r>
          <rPr>
            <sz val="9"/>
            <color indexed="81"/>
            <rFont val="Tahoma"/>
            <family val="2"/>
          </rPr>
          <t xml:space="preserve">Cost Sharing graduate students requires approval from ORED.
</t>
        </r>
      </text>
    </comment>
    <comment ref="G155" authorId="1" shapeId="0" xr:uid="{00000000-0006-0000-0400-000012000000}">
      <text>
        <r>
          <rPr>
            <sz val="9"/>
            <color indexed="81"/>
            <rFont val="Tahoma"/>
            <family val="2"/>
          </rPr>
          <t xml:space="preserve">Cost Sharing graduate students requires approval from ORED.
</t>
        </r>
      </text>
    </comment>
    <comment ref="F168" authorId="2" shapeId="0" xr:uid="{00000000-0006-0000-0400-000013000000}">
      <text>
        <r>
          <rPr>
            <b/>
            <sz val="8"/>
            <color indexed="81"/>
            <rFont val="Tahoma"/>
            <family val="2"/>
          </rPr>
          <t>Insert all Subcontract funds in Column L.</t>
        </r>
      </text>
    </comment>
    <comment ref="F173" authorId="0" shapeId="0" xr:uid="{00000000-0006-0000-0400-000014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4" authorId="1" shapeId="0" xr:uid="{00000000-0006-0000-0400-000015000000}">
      <text>
        <r>
          <rPr>
            <sz val="9"/>
            <color indexed="81"/>
            <rFont val="Tahoma"/>
            <family val="2"/>
          </rPr>
          <t xml:space="preserve">Do not budget tuition remission when it is prohibited by the sponsor's published guidelines.
</t>
        </r>
      </text>
    </comment>
    <comment ref="G174" authorId="1" shapeId="0" xr:uid="{00000000-0006-0000-0400-000016000000}">
      <text>
        <r>
          <rPr>
            <sz val="9"/>
            <color indexed="81"/>
            <rFont val="Tahoma"/>
            <family val="2"/>
          </rPr>
          <t xml:space="preserve">Cost Sharing graduate students requires approval from ORED.
</t>
        </r>
      </text>
    </comment>
    <comment ref="G200" authorId="1" shapeId="0" xr:uid="{00000000-0006-0000-0400-000017000000}">
      <text>
        <r>
          <rPr>
            <sz val="9"/>
            <color indexed="81"/>
            <rFont val="Tahoma"/>
            <family val="2"/>
          </rPr>
          <t>Cost Sharing graduate students requires approval from ORED.</t>
        </r>
        <r>
          <rPr>
            <sz val="9"/>
            <color indexed="81"/>
            <rFont val="Tahoma"/>
            <family val="2"/>
          </rPr>
          <t xml:space="preserve">
</t>
        </r>
      </text>
    </comment>
    <comment ref="F213" authorId="1" shapeId="0" xr:uid="{00000000-0006-0000-0400-000018000000}">
      <text>
        <r>
          <rPr>
            <b/>
            <sz val="9"/>
            <color indexed="81"/>
            <rFont val="Tahoma"/>
            <family val="2"/>
          </rPr>
          <t>Insert all Subcontract funds in Column L.</t>
        </r>
        <r>
          <rPr>
            <sz val="9"/>
            <color indexed="81"/>
            <rFont val="Tahoma"/>
            <family val="2"/>
          </rPr>
          <t xml:space="preserve">
</t>
        </r>
      </text>
    </comment>
    <comment ref="F218" authorId="0" shapeId="0" xr:uid="{00000000-0006-0000-0400-000019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219" authorId="1" shapeId="0" xr:uid="{00000000-0006-0000-0400-00001A000000}">
      <text>
        <r>
          <rPr>
            <sz val="9"/>
            <color indexed="81"/>
            <rFont val="Tahoma"/>
            <family val="2"/>
          </rPr>
          <t xml:space="preserve">Do not budget tuition remission when it is prohibited by the sponsor's published guidelines.
</t>
        </r>
      </text>
    </comment>
    <comment ref="G219" authorId="1" shapeId="0" xr:uid="{00000000-0006-0000-0400-00001B000000}">
      <text>
        <r>
          <rPr>
            <sz val="9"/>
            <color indexed="81"/>
            <rFont val="Tahoma"/>
            <family val="2"/>
          </rPr>
          <t xml:space="preserve">Cost Sharing graduate students requires approval from ORED.
</t>
        </r>
      </text>
    </comment>
  </commentList>
</comments>
</file>

<file path=xl/sharedStrings.xml><?xml version="1.0" encoding="utf-8"?>
<sst xmlns="http://schemas.openxmlformats.org/spreadsheetml/2006/main" count="1584" uniqueCount="121">
  <si>
    <t>A.</t>
  </si>
  <si>
    <t>1.</t>
  </si>
  <si>
    <t>2.</t>
  </si>
  <si>
    <t>3.</t>
  </si>
  <si>
    <t>4.</t>
  </si>
  <si>
    <t>C.</t>
  </si>
  <si>
    <t>D.</t>
  </si>
  <si>
    <t>E.</t>
  </si>
  <si>
    <t>F.</t>
  </si>
  <si>
    <t>G.</t>
  </si>
  <si>
    <t>H.</t>
  </si>
  <si>
    <t>I.</t>
  </si>
  <si>
    <t>J.</t>
  </si>
  <si>
    <t>K.</t>
  </si>
  <si>
    <t>L.</t>
  </si>
  <si>
    <t>M.</t>
  </si>
  <si>
    <t>Louisiana State University and Agricultural and Mechanical College</t>
  </si>
  <si>
    <t>Year One</t>
  </si>
  <si>
    <t>Equipment</t>
  </si>
  <si>
    <t>Supplies</t>
  </si>
  <si>
    <t>Proposal Budget</t>
  </si>
  <si>
    <t>Principal Investigator(s):</t>
  </si>
  <si>
    <t>Project Title:</t>
  </si>
  <si>
    <t>Requested Funds</t>
  </si>
  <si>
    <t>5.</t>
  </si>
  <si>
    <t>6.</t>
  </si>
  <si>
    <t>Graduate Assistants</t>
  </si>
  <si>
    <t>Student Workers</t>
  </si>
  <si>
    <t>Travel</t>
  </si>
  <si>
    <t>Total Direct Costs</t>
  </si>
  <si>
    <t>Postdoctoral Associates</t>
  </si>
  <si>
    <t>Other Professionals</t>
  </si>
  <si>
    <t>Total Project Costs</t>
  </si>
  <si>
    <t>B.</t>
  </si>
  <si>
    <t>Operating Services</t>
  </si>
  <si>
    <t>Professional Services</t>
  </si>
  <si>
    <t>Other Charges</t>
  </si>
  <si>
    <t>Subtotal Salaries and Wages</t>
  </si>
  <si>
    <t>Total Salaries, Wages and Fringe</t>
  </si>
  <si>
    <t>1. Subcontracts</t>
  </si>
  <si>
    <t>2. Consultants</t>
  </si>
  <si>
    <t>Facilities &amp; Administrative Costs</t>
  </si>
  <si>
    <t>@</t>
  </si>
  <si>
    <t>*Base for request =</t>
  </si>
  <si>
    <t>Year Two</t>
  </si>
  <si>
    <t>Year Three</t>
  </si>
  <si>
    <t>Year Four</t>
  </si>
  <si>
    <t>Year Five</t>
  </si>
  <si>
    <r>
      <t xml:space="preserve">Other Investigators </t>
    </r>
    <r>
      <rPr>
        <sz val="8"/>
        <rFont val="Arial Narrow"/>
        <family val="2"/>
      </rPr>
      <t>(list on justification)</t>
    </r>
  </si>
  <si>
    <t>Composite</t>
  </si>
  <si>
    <t>Subcontract 1:</t>
  </si>
  <si>
    <t>Subcontract 2:</t>
  </si>
  <si>
    <t>Subcontract 3:</t>
  </si>
  <si>
    <t>Subcontract 4:</t>
  </si>
  <si>
    <t>YEAR ONE</t>
  </si>
  <si>
    <t>Insert Subcontract</t>
  </si>
  <si>
    <t>Information:</t>
  </si>
  <si>
    <t>YEAR TWO</t>
  </si>
  <si>
    <t>YEAR THREE</t>
  </si>
  <si>
    <t>YEAR FOUR</t>
  </si>
  <si>
    <t>YEAR FIVE</t>
  </si>
  <si>
    <t>MTDC Base</t>
  </si>
  <si>
    <t>Amount</t>
  </si>
  <si>
    <t>(automatic)</t>
  </si>
  <si>
    <t>Inflationary rate in Personnel</t>
  </si>
  <si>
    <t>Inflationary rate (Non-Personnel</t>
  </si>
  <si>
    <t>excluding equipment and subcontracts)</t>
  </si>
  <si>
    <t>Select type of project for F&amp;A rate</t>
  </si>
  <si>
    <t>Research Non-State On-Campus</t>
  </si>
  <si>
    <t>Research State On-Campus</t>
  </si>
  <si>
    <t>Public Service Non-State On-Campus</t>
  </si>
  <si>
    <t>Public Service State On-Campus</t>
  </si>
  <si>
    <t>Instruction Non-State On-Campus</t>
  </si>
  <si>
    <t>Instruction State On-Campus</t>
  </si>
  <si>
    <t>Off-Campus Non-State</t>
  </si>
  <si>
    <t>Off-Campus State</t>
  </si>
  <si>
    <t>Year 2 Projected Start Date</t>
  </si>
  <si>
    <t>Year 3 Projected Start Date</t>
  </si>
  <si>
    <t>Year 4 Projected Start Date</t>
  </si>
  <si>
    <t>Year 5 Projected Start Date</t>
  </si>
  <si>
    <t>Other (enter rate below)</t>
  </si>
  <si>
    <t>Select Projected Start Date (Month/Year)</t>
  </si>
  <si>
    <t>(Insert project title here.  Sheet will auto-fill on subsequent years/composite)</t>
  </si>
  <si>
    <t>(Insert investigator(s) here.  Sheet will auto-fill on subsequent years/composite)</t>
  </si>
  <si>
    <t>Senior Personnel Salaries and Wages</t>
  </si>
  <si>
    <t>Other Personnel Salaries and Wages</t>
  </si>
  <si>
    <t>N.</t>
  </si>
  <si>
    <t>3. Other Services</t>
  </si>
  <si>
    <t xml:space="preserve">Fringe Benefits  </t>
  </si>
  <si>
    <t>Subtotal Fringe Benefits</t>
  </si>
  <si>
    <t>O.</t>
  </si>
  <si>
    <t>P.</t>
  </si>
  <si>
    <t>Contingent Employees/Transients</t>
  </si>
  <si>
    <t>Enter Sponsor limited F&amp;A rate (select Other from type of project)</t>
  </si>
  <si>
    <t>Regular Employees                        @</t>
  </si>
  <si>
    <t>Contingent Employee/Transients    @</t>
  </si>
  <si>
    <t xml:space="preserve">Contingent Employee/Transients    </t>
  </si>
  <si>
    <t xml:space="preserve">Regular Employees                      </t>
  </si>
  <si>
    <t>LSU Cost Share</t>
  </si>
  <si>
    <t>Unrecovered F&amp;A</t>
  </si>
  <si>
    <t>Yes</t>
  </si>
  <si>
    <t>No</t>
  </si>
  <si>
    <t xml:space="preserve">Cost Sharing F&amp;A
</t>
  </si>
  <si>
    <t>TO BE USED WHEN PROJECT PERIOD IS &gt; 4 YEARS TO 5 YEARS</t>
  </si>
  <si>
    <t>TO BE USED WHEN PROJECT PERIOD IS &gt; 3 YEARS TO 4 YEARS</t>
  </si>
  <si>
    <t>TO BE USED WHEN PROJECT PERIOD IS &gt; 2 YEARS TO 3 YEARS</t>
  </si>
  <si>
    <t>TO BE USED WHEN PROJECT PERIOD IS &gt; 1 YEAR TO 2 YEARS</t>
  </si>
  <si>
    <t>Tuition Remission                         @</t>
  </si>
  <si>
    <t xml:space="preserve">Tuition Remission </t>
  </si>
  <si>
    <t>TO BE USED WHEN PROJECT PERIOD IS &lt;=12 MONTHS</t>
  </si>
  <si>
    <t>Office of Sponsored Programs</t>
  </si>
  <si>
    <t>Date</t>
  </si>
  <si>
    <t>Participant Support Costs</t>
  </si>
  <si>
    <t>Q.</t>
  </si>
  <si>
    <t xml:space="preserve">**Base = MTDC = Total Direct Costs - Equipment - Each Subcontract in excess of $25,000 (only the first $25,000 of each </t>
  </si>
  <si>
    <t>subcontract is included) - Tuition Remission - Participant Support Costs</t>
  </si>
  <si>
    <t>Darya Courville,  Executive Director</t>
  </si>
  <si>
    <t>Darya Courville, Executive Director</t>
  </si>
  <si>
    <r>
      <rPr>
        <b/>
        <sz val="10"/>
        <rFont val="Geneva"/>
        <family val="2"/>
      </rPr>
      <t>Note</t>
    </r>
    <r>
      <rPr>
        <sz val="10"/>
        <rFont val="Geneva"/>
        <family val="2"/>
      </rPr>
      <t>: If you have difficulty accessing this form, please contact Office of Sponsored Programs at osp@lsu.edu.</t>
    </r>
  </si>
  <si>
    <t xml:space="preserve">Year Two </t>
  </si>
  <si>
    <t>Proposl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</si>
</sst>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164" formatCode="0.0%"/>
    <numFmt numFmtId="165" formatCode="&quot;$&quot;#,##0"/>
    <numFmt numFmtId="166" formatCode="mmmm\-yy"/>
    <numFmt numFmtId="167" formatCode="mmm\-yyyy"/>
    <numFmt numFmtId="168" formatCode="mmmm\-yyyy"/>
  </numFmts>
  <fonts count="20" x14ac:knownFonts="1">
    <font>
      <sz val="10"/>
      <name val="Geneva"/>
    </font>
    <font>
      <b/>
      <sz val="10"/>
      <name val="Geneva"/>
      <family val="2"/>
    </font>
    <font>
      <sz val="10"/>
      <name val="Geneva"/>
      <family val="2"/>
    </font>
    <font>
      <sz val="8"/>
      <color indexed="81"/>
      <name val="Tahoma"/>
      <family val="2"/>
    </font>
    <font>
      <b/>
      <sz val="8"/>
      <color indexed="81"/>
      <name val="Tahoma"/>
      <family val="2"/>
    </font>
    <font>
      <sz val="12"/>
      <name val="Times New Roman"/>
      <family val="1"/>
    </font>
    <font>
      <b/>
      <sz val="12"/>
      <name val="Times New Roman"/>
      <family val="1"/>
    </font>
    <font>
      <sz val="8"/>
      <name val="Arial Narrow"/>
      <family val="2"/>
    </font>
    <font>
      <sz val="9"/>
      <name val="Times New Roman"/>
      <family val="1"/>
    </font>
    <font>
      <sz val="11"/>
      <name val="Times New Roman"/>
      <family val="1"/>
    </font>
    <font>
      <sz val="11"/>
      <name val="Arial Narrow"/>
      <family val="2"/>
    </font>
    <font>
      <sz val="10"/>
      <color indexed="12"/>
      <name val="Geneva"/>
      <family val="2"/>
    </font>
    <font>
      <b/>
      <sz val="11.5"/>
      <name val="Times New Roman"/>
      <family val="1"/>
    </font>
    <font>
      <sz val="9"/>
      <color indexed="81"/>
      <name val="Tahoma"/>
      <family val="2"/>
    </font>
    <font>
      <b/>
      <sz val="9"/>
      <color indexed="81"/>
      <name val="Tahoma"/>
      <family val="2"/>
    </font>
    <font>
      <u/>
      <sz val="10"/>
      <name val="Geneva"/>
      <family val="2"/>
    </font>
    <font>
      <b/>
      <sz val="14"/>
      <color rgb="FFFF0000"/>
      <name val="Geneva"/>
      <family val="2"/>
    </font>
    <font>
      <b/>
      <sz val="14"/>
      <color rgb="FF7030A0"/>
      <name val="Geneva"/>
      <family val="2"/>
    </font>
    <font>
      <b/>
      <sz val="8"/>
      <color rgb="FF000000"/>
      <name val="Tahoma"/>
      <family val="2"/>
    </font>
    <font>
      <sz val="8"/>
      <color rgb="FF000000"/>
      <name val="Tahoma"/>
      <family val="2"/>
    </font>
  </fonts>
  <fills count="6">
    <fill>
      <patternFill patternType="none"/>
    </fill>
    <fill>
      <patternFill patternType="gray125"/>
    </fill>
    <fill>
      <patternFill patternType="solid">
        <fgColor indexed="47"/>
        <bgColor indexed="47"/>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40">
    <xf numFmtId="0" fontId="0" fillId="0" borderId="0" xfId="0"/>
    <xf numFmtId="0" fontId="6" fillId="0" borderId="0" xfId="0" applyFont="1" applyBorder="1" applyAlignment="1" applyProtection="1">
      <alignment horizontal="centerContinuous" vertical="center"/>
      <protection locked="0"/>
    </xf>
    <xf numFmtId="0" fontId="5" fillId="0" borderId="0" xfId="0" applyFont="1"/>
    <xf numFmtId="0" fontId="6" fillId="0" borderId="0" xfId="0" applyFont="1" applyAlignment="1">
      <alignment horizontal="centerContinuous"/>
    </xf>
    <xf numFmtId="0" fontId="6" fillId="0" borderId="0" xfId="0" applyFont="1"/>
    <xf numFmtId="0" fontId="5" fillId="0" borderId="1" xfId="0" applyFont="1" applyBorder="1"/>
    <xf numFmtId="0" fontId="5"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2" xfId="0" quotePrefix="1" applyNumberFormat="1" applyFont="1" applyBorder="1" applyAlignment="1">
      <alignment horizontal="center"/>
    </xf>
    <xf numFmtId="0" fontId="5" fillId="0" borderId="5" xfId="0" applyFont="1" applyBorder="1"/>
    <xf numFmtId="0" fontId="5" fillId="0" borderId="2" xfId="0" quotePrefix="1"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applyAlignment="1">
      <alignment horizontal="center"/>
    </xf>
    <xf numFmtId="0" fontId="5" fillId="0" borderId="0" xfId="0" applyFont="1" applyBorder="1" applyProtection="1">
      <protection locked="0"/>
    </xf>
    <xf numFmtId="0" fontId="5" fillId="0" borderId="2" xfId="0" applyFont="1" applyBorder="1" applyProtection="1">
      <protection locked="0"/>
    </xf>
    <xf numFmtId="0" fontId="5" fillId="0" borderId="9" xfId="0" applyFont="1" applyBorder="1"/>
    <xf numFmtId="0" fontId="6" fillId="0" borderId="10" xfId="0" applyFont="1" applyBorder="1"/>
    <xf numFmtId="0" fontId="5" fillId="0" borderId="10" xfId="0" applyFont="1" applyBorder="1"/>
    <xf numFmtId="0" fontId="5" fillId="0" borderId="11" xfId="0" applyFont="1" applyBorder="1"/>
    <xf numFmtId="0" fontId="5" fillId="0" borderId="0" xfId="0" applyFont="1" applyBorder="1" applyAlignment="1">
      <alignment horizontal="left"/>
    </xf>
    <xf numFmtId="165" fontId="5" fillId="0" borderId="12" xfId="0" applyNumberFormat="1" applyFont="1" applyBorder="1" applyAlignment="1">
      <alignment horizontal="center"/>
    </xf>
    <xf numFmtId="0" fontId="5" fillId="0" borderId="4" xfId="0" applyFont="1" applyFill="1" applyBorder="1" applyAlignment="1">
      <alignment horizontal="center"/>
    </xf>
    <xf numFmtId="0" fontId="5" fillId="0" borderId="2" xfId="0" applyFont="1" applyFill="1" applyBorder="1"/>
    <xf numFmtId="0" fontId="5" fillId="0" borderId="4" xfId="0" applyFont="1" applyBorder="1" applyAlignment="1">
      <alignment horizontal="right"/>
    </xf>
    <xf numFmtId="164" fontId="8" fillId="0" borderId="0" xfId="0" applyNumberFormat="1" applyFont="1" applyBorder="1" applyAlignment="1" applyProtection="1">
      <alignment horizontal="left"/>
      <protection locked="0"/>
    </xf>
    <xf numFmtId="5" fontId="8" fillId="0" borderId="13" xfId="0" applyNumberFormat="1" applyFont="1" applyBorder="1" applyAlignment="1">
      <alignment horizontal="left"/>
    </xf>
    <xf numFmtId="0" fontId="0" fillId="0" borderId="0" xfId="0" applyAlignment="1">
      <alignment horizontal="centerContinuous"/>
    </xf>
    <xf numFmtId="0" fontId="0" fillId="0" borderId="0" xfId="0" applyAlignment="1">
      <alignment horizontal="left"/>
    </xf>
    <xf numFmtId="0" fontId="5" fillId="2" borderId="12" xfId="0" applyFont="1" applyFill="1" applyBorder="1"/>
    <xf numFmtId="165" fontId="5" fillId="3" borderId="12" xfId="0" applyNumberFormat="1" applyFont="1" applyFill="1" applyBorder="1" applyAlignment="1">
      <alignment horizontal="center"/>
    </xf>
    <xf numFmtId="0" fontId="5" fillId="0" borderId="14" xfId="0" applyFont="1" applyBorder="1" applyAlignment="1">
      <alignment horizontal="center"/>
    </xf>
    <xf numFmtId="0" fontId="5" fillId="0" borderId="4" xfId="0" quotePrefix="1" applyFont="1" applyBorder="1" applyAlignment="1">
      <alignment horizontal="center"/>
    </xf>
    <xf numFmtId="165" fontId="6" fillId="0" borderId="15" xfId="0" applyNumberFormat="1" applyFont="1" applyBorder="1" applyAlignment="1">
      <alignment horizontal="center"/>
    </xf>
    <xf numFmtId="0" fontId="0" fillId="0" borderId="16" xfId="0" applyBorder="1"/>
    <xf numFmtId="0" fontId="0" fillId="0" borderId="17" xfId="0" applyBorder="1"/>
    <xf numFmtId="0" fontId="0" fillId="0" borderId="18" xfId="0" applyBorder="1"/>
    <xf numFmtId="165" fontId="0" fillId="0" borderId="19" xfId="0" applyNumberFormat="1" applyBorder="1"/>
    <xf numFmtId="165" fontId="0" fillId="0" borderId="7" xfId="0" applyNumberFormat="1" applyBorder="1"/>
    <xf numFmtId="165" fontId="0" fillId="0" borderId="9" xfId="0" applyNumberFormat="1" applyBorder="1"/>
    <xf numFmtId="0" fontId="0" fillId="0" borderId="20" xfId="0" applyBorder="1" applyAlignment="1">
      <alignment horizontal="center"/>
    </xf>
    <xf numFmtId="0" fontId="0" fillId="0" borderId="0" xfId="0" applyAlignment="1">
      <alignment horizontal="right"/>
    </xf>
    <xf numFmtId="0" fontId="1" fillId="0" borderId="0" xfId="0" applyFont="1" applyAlignment="1">
      <alignment horizontal="left"/>
    </xf>
    <xf numFmtId="0" fontId="11" fillId="0" borderId="0" xfId="0" applyFont="1" applyAlignment="1">
      <alignment horizontal="right"/>
    </xf>
    <xf numFmtId="0" fontId="1" fillId="0" borderId="0" xfId="0" applyFont="1"/>
    <xf numFmtId="10" fontId="1" fillId="4" borderId="21" xfId="0" applyNumberFormat="1" applyFont="1" applyFill="1" applyBorder="1"/>
    <xf numFmtId="0" fontId="12" fillId="0" borderId="0" xfId="0" applyFont="1"/>
    <xf numFmtId="0" fontId="1" fillId="0" borderId="0" xfId="0" applyFont="1" applyFill="1" applyBorder="1"/>
    <xf numFmtId="0" fontId="0" fillId="0" borderId="0" xfId="0" applyAlignment="1">
      <alignment wrapText="1"/>
    </xf>
    <xf numFmtId="166" fontId="0" fillId="0" borderId="0" xfId="0" applyNumberFormat="1"/>
    <xf numFmtId="10" fontId="0" fillId="0" borderId="0" xfId="0" applyNumberFormat="1" applyBorder="1"/>
    <xf numFmtId="0" fontId="0" fillId="0" borderId="0" xfId="0" applyFont="1"/>
    <xf numFmtId="167" fontId="0" fillId="0" borderId="0" xfId="0" applyNumberFormat="1"/>
    <xf numFmtId="9" fontId="2" fillId="0" borderId="21" xfId="1" applyFont="1" applyFill="1" applyBorder="1"/>
    <xf numFmtId="168" fontId="0" fillId="5" borderId="21" xfId="0" applyNumberFormat="1" applyFill="1" applyBorder="1"/>
    <xf numFmtId="168" fontId="0" fillId="0" borderId="0" xfId="0" applyNumberFormat="1" applyFill="1" applyBorder="1"/>
    <xf numFmtId="0" fontId="0" fillId="0" borderId="0" xfId="0" applyFill="1"/>
    <xf numFmtId="0" fontId="0" fillId="0" borderId="0" xfId="0" applyBorder="1"/>
    <xf numFmtId="0" fontId="5" fillId="2" borderId="22" xfId="0" applyFont="1" applyFill="1" applyBorder="1"/>
    <xf numFmtId="164" fontId="8" fillId="0" borderId="5" xfId="0" applyNumberFormat="1" applyFont="1" applyBorder="1" applyAlignment="1" applyProtection="1">
      <alignment horizontal="left"/>
      <protection locked="0"/>
    </xf>
    <xf numFmtId="0" fontId="5" fillId="0" borderId="23" xfId="0" applyFont="1" applyBorder="1" applyAlignment="1">
      <alignment horizontal="center"/>
    </xf>
    <xf numFmtId="0" fontId="5" fillId="0" borderId="24" xfId="0" applyFont="1" applyBorder="1"/>
    <xf numFmtId="0" fontId="10" fillId="0" borderId="0" xfId="0" applyFont="1" applyBorder="1" applyAlignment="1">
      <alignment horizontal="center"/>
    </xf>
    <xf numFmtId="0" fontId="10" fillId="0" borderId="0" xfId="0" applyFont="1" applyBorder="1" applyAlignment="1">
      <alignment horizontal="left"/>
    </xf>
    <xf numFmtId="0" fontId="5" fillId="0" borderId="2" xfId="0" applyFont="1" applyBorder="1" applyAlignment="1">
      <alignment horizontal="left"/>
    </xf>
    <xf numFmtId="0" fontId="5" fillId="0" borderId="1" xfId="0" quotePrefix="1" applyFont="1" applyBorder="1" applyAlignment="1">
      <alignment horizontal="center"/>
    </xf>
    <xf numFmtId="0" fontId="6" fillId="0" borderId="25" xfId="0" applyFont="1" applyBorder="1" applyAlignment="1">
      <alignment horizontal="center"/>
    </xf>
    <xf numFmtId="0" fontId="5" fillId="0" borderId="26" xfId="0" applyFont="1" applyBorder="1"/>
    <xf numFmtId="0" fontId="6" fillId="0" borderId="0" xfId="0" applyFont="1" applyBorder="1" applyAlignment="1" applyProtection="1">
      <alignment horizontal="center" vertical="center"/>
      <protection locked="0"/>
    </xf>
    <xf numFmtId="10" fontId="8" fillId="0" borderId="5" xfId="0" applyNumberFormat="1" applyFont="1" applyBorder="1" applyAlignment="1" applyProtection="1">
      <alignment horizontal="left"/>
      <protection locked="0"/>
    </xf>
    <xf numFmtId="6" fontId="5" fillId="0" borderId="5" xfId="0" applyNumberFormat="1" applyFont="1" applyBorder="1"/>
    <xf numFmtId="0" fontId="9" fillId="0" borderId="0" xfId="0" applyFont="1" applyBorder="1" applyAlignment="1">
      <alignment horizontal="right"/>
    </xf>
    <xf numFmtId="9" fontId="8" fillId="0" borderId="5" xfId="0" applyNumberFormat="1" applyFont="1" applyBorder="1" applyAlignment="1" applyProtection="1">
      <alignment horizontal="left"/>
      <protection locked="0"/>
    </xf>
    <xf numFmtId="0" fontId="5" fillId="0" borderId="0" xfId="0" quotePrefix="1" applyFont="1" applyBorder="1" applyAlignment="1">
      <alignment horizontal="center"/>
    </xf>
    <xf numFmtId="2" fontId="5" fillId="0" borderId="2" xfId="0" applyNumberFormat="1" applyFont="1" applyBorder="1"/>
    <xf numFmtId="0" fontId="5" fillId="2" borderId="20" xfId="0" applyFont="1" applyFill="1" applyBorder="1"/>
    <xf numFmtId="165" fontId="5" fillId="0" borderId="20" xfId="0" applyNumberFormat="1" applyFont="1" applyBorder="1" applyAlignment="1">
      <alignment horizontal="center"/>
    </xf>
    <xf numFmtId="165" fontId="5" fillId="3" borderId="20" xfId="0" applyNumberFormat="1" applyFont="1" applyFill="1" applyBorder="1" applyAlignment="1">
      <alignment horizontal="center"/>
    </xf>
    <xf numFmtId="165" fontId="5" fillId="0" borderId="20" xfId="0" applyNumberFormat="1" applyFont="1" applyFill="1" applyBorder="1" applyAlignment="1">
      <alignment horizontal="center"/>
    </xf>
    <xf numFmtId="164" fontId="8" fillId="0" borderId="2" xfId="0" applyNumberFormat="1" applyFont="1" applyBorder="1" applyAlignment="1" applyProtection="1">
      <alignment horizontal="left"/>
      <protection locked="0"/>
    </xf>
    <xf numFmtId="0" fontId="9" fillId="0" borderId="2" xfId="0" applyFont="1" applyBorder="1" applyAlignment="1">
      <alignment horizontal="right"/>
    </xf>
    <xf numFmtId="5" fontId="8" fillId="0" borderId="5" xfId="0" applyNumberFormat="1" applyFont="1" applyBorder="1" applyAlignment="1">
      <alignment horizontal="left"/>
    </xf>
    <xf numFmtId="0" fontId="5" fillId="2" borderId="27" xfId="0" applyFont="1" applyFill="1" applyBorder="1"/>
    <xf numFmtId="165" fontId="5" fillId="0" borderId="12" xfId="0" applyNumberFormat="1" applyFont="1" applyFill="1" applyBorder="1" applyAlignment="1">
      <alignment horizontal="center"/>
    </xf>
    <xf numFmtId="0" fontId="6" fillId="0" borderId="4" xfId="0" quotePrefix="1" applyFont="1" applyBorder="1" applyAlignment="1">
      <alignment horizontal="center"/>
    </xf>
    <xf numFmtId="165" fontId="6" fillId="0" borderId="28" xfId="0" applyNumberFormat="1" applyFont="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Border="1" applyAlignment="1">
      <alignment horizontal="left" wrapText="1"/>
    </xf>
    <xf numFmtId="165" fontId="5" fillId="3" borderId="27" xfId="0" applyNumberFormat="1" applyFont="1" applyFill="1" applyBorder="1" applyAlignment="1">
      <alignment horizontal="center"/>
    </xf>
    <xf numFmtId="165" fontId="5" fillId="3" borderId="22" xfId="0" applyNumberFormat="1" applyFont="1" applyFill="1" applyBorder="1" applyAlignment="1">
      <alignment horizontal="center"/>
    </xf>
    <xf numFmtId="0" fontId="5" fillId="0" borderId="1" xfId="0" applyFont="1" applyFill="1" applyBorder="1" applyAlignment="1">
      <alignment horizontal="left"/>
    </xf>
    <xf numFmtId="0" fontId="0" fillId="0" borderId="0" xfId="0" applyAlignment="1"/>
    <xf numFmtId="0" fontId="16" fillId="0" borderId="0" xfId="0" applyFont="1" applyAlignment="1">
      <alignment horizontal="center"/>
    </xf>
    <xf numFmtId="165" fontId="5" fillId="0" borderId="0" xfId="0" applyNumberFormat="1" applyFont="1" applyFill="1" applyBorder="1" applyAlignment="1">
      <alignment horizontal="center"/>
    </xf>
    <xf numFmtId="0" fontId="6" fillId="0" borderId="0" xfId="0" applyFont="1" applyFill="1" applyBorder="1" applyAlignment="1">
      <alignment horizontal="center" wrapText="1"/>
    </xf>
    <xf numFmtId="0" fontId="5" fillId="0" borderId="0" xfId="0" applyFont="1" applyFill="1" applyBorder="1"/>
    <xf numFmtId="165" fontId="6" fillId="0" borderId="0" xfId="0" applyNumberFormat="1" applyFont="1" applyFill="1" applyBorder="1" applyAlignment="1">
      <alignment horizontal="center"/>
    </xf>
    <xf numFmtId="0" fontId="6" fillId="0" borderId="21" xfId="0" applyFont="1" applyBorder="1" applyAlignment="1">
      <alignment horizontal="center"/>
    </xf>
    <xf numFmtId="0" fontId="5" fillId="2" borderId="29" xfId="0" applyFont="1" applyFill="1" applyBorder="1"/>
    <xf numFmtId="165" fontId="5" fillId="0" borderId="5" xfId="0" applyNumberFormat="1" applyFont="1" applyBorder="1" applyAlignment="1">
      <alignment horizontal="center"/>
    </xf>
    <xf numFmtId="0" fontId="5" fillId="2" borderId="5" xfId="0" applyFont="1" applyFill="1" applyBorder="1"/>
    <xf numFmtId="165" fontId="5" fillId="3" borderId="5" xfId="0" applyNumberFormat="1" applyFont="1" applyFill="1" applyBorder="1" applyAlignment="1">
      <alignment horizontal="center"/>
    </xf>
    <xf numFmtId="165" fontId="5" fillId="0" borderId="5" xfId="0" applyNumberFormat="1" applyFont="1" applyFill="1" applyBorder="1" applyAlignment="1">
      <alignment horizontal="center"/>
    </xf>
    <xf numFmtId="165" fontId="6" fillId="0" borderId="11" xfId="0" applyNumberFormat="1" applyFont="1" applyBorder="1" applyAlignment="1">
      <alignment horizontal="center"/>
    </xf>
    <xf numFmtId="0" fontId="5" fillId="0" borderId="2" xfId="0" applyNumberFormat="1" applyFont="1" applyBorder="1"/>
    <xf numFmtId="0" fontId="5" fillId="0" borderId="29" xfId="0" applyFont="1" applyBorder="1"/>
    <xf numFmtId="0" fontId="5" fillId="0" borderId="30" xfId="0" applyFont="1" applyBorder="1" applyAlignment="1">
      <alignment horizontal="center"/>
    </xf>
    <xf numFmtId="0" fontId="6" fillId="0" borderId="31" xfId="0" applyFont="1" applyBorder="1"/>
    <xf numFmtId="0" fontId="5" fillId="0" borderId="31" xfId="0" applyFont="1" applyBorder="1"/>
    <xf numFmtId="10" fontId="0" fillId="0" borderId="0" xfId="0" applyNumberFormat="1" applyFill="1" applyBorder="1"/>
    <xf numFmtId="9" fontId="8" fillId="0" borderId="5" xfId="1" applyFont="1" applyBorder="1" applyAlignment="1">
      <alignment horizontal="left"/>
    </xf>
    <xf numFmtId="0" fontId="0" fillId="0" borderId="0" xfId="0" applyFill="1" applyBorder="1"/>
    <xf numFmtId="2" fontId="1" fillId="0" borderId="0" xfId="0" applyNumberFormat="1" applyFont="1" applyFill="1" applyBorder="1" applyAlignment="1">
      <alignment horizontal="center"/>
    </xf>
    <xf numFmtId="165" fontId="6" fillId="0" borderId="0" xfId="0" applyNumberFormat="1" applyFont="1" applyBorder="1" applyAlignment="1">
      <alignment horizontal="center"/>
    </xf>
    <xf numFmtId="0" fontId="0" fillId="0" borderId="1" xfId="0" applyBorder="1"/>
    <xf numFmtId="0" fontId="15" fillId="0" borderId="1" xfId="0" applyFont="1" applyBorder="1"/>
    <xf numFmtId="0" fontId="16"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left"/>
    </xf>
    <xf numFmtId="0" fontId="0" fillId="0" borderId="2" xfId="0" applyBorder="1"/>
    <xf numFmtId="0" fontId="6" fillId="0" borderId="1" xfId="0" applyFont="1" applyFill="1" applyBorder="1" applyAlignment="1">
      <alignment horizontal="center" wrapText="1"/>
    </xf>
    <xf numFmtId="0" fontId="5" fillId="0" borderId="1" xfId="0" applyFont="1" applyFill="1" applyBorder="1"/>
    <xf numFmtId="165" fontId="5" fillId="0" borderId="1" xfId="0" applyNumberFormat="1" applyFont="1" applyFill="1" applyBorder="1" applyAlignment="1">
      <alignment horizontal="center"/>
    </xf>
    <xf numFmtId="168" fontId="0" fillId="0" borderId="0" xfId="0" applyNumberFormat="1"/>
    <xf numFmtId="0" fontId="6" fillId="0" borderId="0" xfId="0" applyFont="1" applyAlignment="1"/>
    <xf numFmtId="0" fontId="6" fillId="0" borderId="0" xfId="0" applyFont="1" applyAlignment="1">
      <alignment horizontal="right"/>
    </xf>
    <xf numFmtId="0" fontId="5" fillId="0" borderId="1" xfId="0" applyFont="1" applyBorder="1" applyAlignment="1"/>
    <xf numFmtId="0" fontId="17" fillId="0" borderId="0" xfId="0" applyFont="1" applyAlignment="1"/>
    <xf numFmtId="0" fontId="5" fillId="0" borderId="1" xfId="0" applyFont="1" applyFill="1" applyBorder="1" applyAlignment="1"/>
    <xf numFmtId="0" fontId="1" fillId="5" borderId="32" xfId="0" applyFont="1" applyFill="1" applyBorder="1" applyAlignment="1"/>
    <xf numFmtId="0" fontId="1" fillId="5" borderId="33" xfId="0" applyFont="1" applyFill="1" applyBorder="1" applyAlignment="1"/>
    <xf numFmtId="0" fontId="1" fillId="5" borderId="34" xfId="0" applyFont="1" applyFill="1" applyBorder="1" applyAlignment="1"/>
    <xf numFmtId="0" fontId="6" fillId="0" borderId="0" xfId="0" applyFont="1" applyBorder="1" applyAlignment="1" applyProtection="1">
      <alignment vertical="center"/>
      <protection locked="0"/>
    </xf>
    <xf numFmtId="0" fontId="6" fillId="0" borderId="0" xfId="0" applyFont="1" applyBorder="1" applyAlignment="1"/>
    <xf numFmtId="0" fontId="6" fillId="0" borderId="0" xfId="0" applyFont="1" applyBorder="1" applyAlignment="1">
      <alignment horizontal="right"/>
    </xf>
    <xf numFmtId="0" fontId="5" fillId="0" borderId="0" xfId="0" applyFont="1" applyBorder="1" applyAlignment="1"/>
    <xf numFmtId="0" fontId="6" fillId="0" borderId="0" xfId="0" applyFont="1" applyAlignment="1" applyProtection="1">
      <alignment vertical="center"/>
      <protection locked="0"/>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7"/>
  <sheetViews>
    <sheetView tabSelected="1" zoomScaleNormal="100" workbookViewId="0">
      <selection activeCell="H48" sqref="H48"/>
    </sheetView>
  </sheetViews>
  <sheetFormatPr baseColWidth="10" defaultColWidth="8.7109375" defaultRowHeight="14" x14ac:dyDescent="0.2"/>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9" x14ac:dyDescent="0.25">
      <c r="A1" s="130" t="s">
        <v>109</v>
      </c>
      <c r="B1" s="130"/>
      <c r="C1" s="130"/>
      <c r="D1" s="130"/>
      <c r="E1" s="130"/>
      <c r="F1" s="130"/>
      <c r="G1" s="130"/>
      <c r="H1" s="130"/>
      <c r="I1" s="130"/>
      <c r="J1" s="119"/>
    </row>
    <row r="2" spans="1:11" ht="16" x14ac:dyDescent="0.2">
      <c r="A2" s="1" t="s">
        <v>16</v>
      </c>
      <c r="B2" s="29"/>
      <c r="C2" s="29"/>
      <c r="D2" s="29"/>
      <c r="E2" s="29"/>
      <c r="F2" s="29"/>
      <c r="G2" s="29"/>
      <c r="H2" s="29"/>
      <c r="I2" s="29"/>
      <c r="J2" s="29"/>
      <c r="K2" s="30"/>
    </row>
    <row r="3" spans="1:11" ht="16" x14ac:dyDescent="0.2">
      <c r="A3" s="3" t="s">
        <v>20</v>
      </c>
      <c r="B3" s="29"/>
      <c r="C3" s="29"/>
      <c r="D3" s="29"/>
      <c r="E3" s="29"/>
      <c r="F3" s="29"/>
      <c r="G3" s="29"/>
      <c r="H3" s="29"/>
      <c r="I3" s="29"/>
      <c r="J3" s="29"/>
      <c r="K3" s="30"/>
    </row>
    <row r="4" spans="1:11" ht="16" x14ac:dyDescent="0.2">
      <c r="A4" s="3" t="s">
        <v>17</v>
      </c>
      <c r="B4" s="29"/>
      <c r="C4" s="29"/>
      <c r="D4" s="29"/>
      <c r="E4" s="29"/>
      <c r="F4" s="29"/>
      <c r="G4" s="29"/>
      <c r="H4" s="29"/>
      <c r="I4" s="29"/>
      <c r="J4" s="29"/>
      <c r="K4" s="30"/>
    </row>
    <row r="5" spans="1:11" ht="36.75" customHeight="1" x14ac:dyDescent="0.2">
      <c r="B5" s="4" t="s">
        <v>22</v>
      </c>
      <c r="E5" s="131" t="s">
        <v>82</v>
      </c>
      <c r="F5" s="131"/>
      <c r="G5" s="131"/>
      <c r="H5" s="131"/>
      <c r="I5" s="131"/>
      <c r="J5" s="88"/>
      <c r="K5" s="58"/>
    </row>
    <row r="6" spans="1:11" ht="16" x14ac:dyDescent="0.2">
      <c r="B6" s="48" t="s">
        <v>21</v>
      </c>
      <c r="E6" s="93" t="s">
        <v>83</v>
      </c>
      <c r="F6" s="93"/>
      <c r="G6" s="93"/>
      <c r="H6" s="93"/>
      <c r="I6" s="93"/>
      <c r="J6" s="89"/>
      <c r="K6" s="58"/>
    </row>
    <row r="8" spans="1:11" ht="15" thickBot="1" x14ac:dyDescent="0.25">
      <c r="K8" s="46"/>
    </row>
    <row r="9" spans="1:11" ht="17" thickBot="1" x14ac:dyDescent="0.25">
      <c r="B9" s="6"/>
      <c r="C9" s="6"/>
      <c r="D9" s="6"/>
      <c r="E9" s="6"/>
      <c r="F9" s="68" t="s">
        <v>23</v>
      </c>
      <c r="G9" s="100" t="s">
        <v>98</v>
      </c>
      <c r="H9" s="97"/>
      <c r="K9" s="46" t="s">
        <v>64</v>
      </c>
    </row>
    <row r="10" spans="1:11" ht="17" thickBot="1" x14ac:dyDescent="0.25">
      <c r="B10" s="62" t="s">
        <v>0</v>
      </c>
      <c r="C10" s="69" t="s">
        <v>84</v>
      </c>
      <c r="D10" s="63"/>
      <c r="E10" s="63"/>
      <c r="F10" s="84"/>
      <c r="G10" s="60"/>
      <c r="H10" s="98"/>
      <c r="K10" s="47"/>
    </row>
    <row r="11" spans="1:11" ht="16" x14ac:dyDescent="0.2">
      <c r="B11" s="9"/>
      <c r="C11" s="10" t="s">
        <v>1</v>
      </c>
      <c r="D11" s="7"/>
      <c r="E11" s="11"/>
      <c r="F11" s="78">
        <v>0</v>
      </c>
      <c r="G11" s="23">
        <v>0</v>
      </c>
      <c r="H11" s="96"/>
      <c r="K11" s="46" t="s">
        <v>65</v>
      </c>
    </row>
    <row r="12" spans="1:11" ht="17" thickBot="1" x14ac:dyDescent="0.25">
      <c r="B12" s="9"/>
      <c r="C12" s="10" t="s">
        <v>2</v>
      </c>
      <c r="D12" s="7"/>
      <c r="E12" s="11"/>
      <c r="F12" s="78">
        <v>0</v>
      </c>
      <c r="G12" s="23">
        <v>0</v>
      </c>
      <c r="H12" s="96"/>
      <c r="K12" s="46" t="s">
        <v>66</v>
      </c>
    </row>
    <row r="13" spans="1:11" ht="17" thickBot="1" x14ac:dyDescent="0.25">
      <c r="B13" s="9"/>
      <c r="C13" s="10" t="s">
        <v>3</v>
      </c>
      <c r="D13" s="7"/>
      <c r="E13" s="11"/>
      <c r="F13" s="78">
        <v>0</v>
      </c>
      <c r="G13" s="23">
        <v>0</v>
      </c>
      <c r="H13" s="96"/>
      <c r="K13" s="47"/>
    </row>
    <row r="14" spans="1:11" ht="17" thickBot="1" x14ac:dyDescent="0.25">
      <c r="B14" s="9"/>
      <c r="C14" s="10" t="s">
        <v>4</v>
      </c>
      <c r="D14" s="7"/>
      <c r="E14" s="11"/>
      <c r="F14" s="78">
        <v>0</v>
      </c>
      <c r="G14" s="23">
        <v>0</v>
      </c>
      <c r="H14" s="96"/>
      <c r="K14" s="49" t="s">
        <v>81</v>
      </c>
    </row>
    <row r="15" spans="1:11" ht="17" thickBot="1" x14ac:dyDescent="0.25">
      <c r="B15" s="9"/>
      <c r="C15" s="12" t="s">
        <v>24</v>
      </c>
      <c r="D15" s="7"/>
      <c r="E15" s="11"/>
      <c r="F15" s="78">
        <v>0</v>
      </c>
      <c r="G15" s="23">
        <v>0</v>
      </c>
      <c r="H15" s="96"/>
      <c r="K15" s="56">
        <v>42004</v>
      </c>
    </row>
    <row r="16" spans="1:11" ht="17" thickBot="1" x14ac:dyDescent="0.25">
      <c r="B16" s="9"/>
      <c r="C16" s="12" t="s">
        <v>25</v>
      </c>
      <c r="D16" s="7" t="s">
        <v>48</v>
      </c>
      <c r="E16" s="11"/>
      <c r="F16" s="78">
        <v>0</v>
      </c>
      <c r="G16" s="23">
        <v>0</v>
      </c>
      <c r="H16" s="96"/>
      <c r="K16" s="46" t="s">
        <v>67</v>
      </c>
    </row>
    <row r="17" spans="2:16" ht="17" thickBot="1" x14ac:dyDescent="0.25">
      <c r="B17" s="9" t="s">
        <v>33</v>
      </c>
      <c r="C17" s="66" t="s">
        <v>85</v>
      </c>
      <c r="D17" s="7"/>
      <c r="E17" s="11"/>
      <c r="F17" s="77"/>
      <c r="G17" s="31"/>
      <c r="H17" s="98"/>
      <c r="K17" s="132" t="s">
        <v>68</v>
      </c>
      <c r="L17" s="133"/>
      <c r="M17" s="134"/>
    </row>
    <row r="18" spans="2:16" ht="17" thickBot="1" x14ac:dyDescent="0.25">
      <c r="B18" s="9"/>
      <c r="C18" s="12" t="s">
        <v>1</v>
      </c>
      <c r="D18" s="7" t="s">
        <v>30</v>
      </c>
      <c r="E18" s="11"/>
      <c r="F18" s="78">
        <v>0</v>
      </c>
      <c r="G18" s="23">
        <v>0</v>
      </c>
      <c r="H18" s="96"/>
      <c r="K18" s="55"/>
      <c r="L18" s="46" t="s">
        <v>93</v>
      </c>
    </row>
    <row r="19" spans="2:16" ht="16" x14ac:dyDescent="0.2">
      <c r="B19" s="9"/>
      <c r="C19" s="12" t="s">
        <v>2</v>
      </c>
      <c r="D19" s="7" t="s">
        <v>31</v>
      </c>
      <c r="E19" s="11"/>
      <c r="F19" s="78">
        <v>0</v>
      </c>
      <c r="G19" s="23">
        <v>0</v>
      </c>
      <c r="H19" s="96"/>
      <c r="K19" s="46"/>
      <c r="P19" s="53"/>
    </row>
    <row r="20" spans="2:16" ht="16" x14ac:dyDescent="0.2">
      <c r="B20" s="9"/>
      <c r="C20" s="12" t="s">
        <v>3</v>
      </c>
      <c r="D20" s="7" t="s">
        <v>26</v>
      </c>
      <c r="E20" s="11"/>
      <c r="F20" s="78">
        <v>0</v>
      </c>
      <c r="G20" s="31"/>
      <c r="H20" s="96"/>
      <c r="K20" s="115"/>
      <c r="L20" s="114"/>
      <c r="M20" s="114"/>
      <c r="N20" s="114"/>
      <c r="O20" s="114"/>
    </row>
    <row r="21" spans="2:16" ht="16" x14ac:dyDescent="0.2">
      <c r="B21" s="9"/>
      <c r="C21" s="67" t="s">
        <v>4</v>
      </c>
      <c r="D21" s="5" t="s">
        <v>27</v>
      </c>
      <c r="E21" s="5"/>
      <c r="F21" s="78">
        <v>0</v>
      </c>
      <c r="G21" s="23">
        <v>0</v>
      </c>
      <c r="H21" s="96"/>
      <c r="K21" s="49"/>
      <c r="L21" s="114"/>
      <c r="M21" s="114"/>
      <c r="N21" s="114"/>
      <c r="O21" s="114"/>
    </row>
    <row r="22" spans="2:16" ht="16" x14ac:dyDescent="0.2">
      <c r="B22" s="9"/>
      <c r="C22" s="67" t="s">
        <v>24</v>
      </c>
      <c r="D22" s="5" t="s">
        <v>92</v>
      </c>
      <c r="E22" s="5"/>
      <c r="F22" s="78">
        <v>0</v>
      </c>
      <c r="G22" s="23">
        <v>0</v>
      </c>
      <c r="H22" s="96"/>
      <c r="K22" s="49"/>
      <c r="L22" s="114"/>
      <c r="M22" s="114"/>
      <c r="N22" s="114"/>
      <c r="O22" s="114"/>
    </row>
    <row r="23" spans="2:16" ht="16" x14ac:dyDescent="0.2">
      <c r="B23" s="24" t="s">
        <v>5</v>
      </c>
      <c r="C23" s="25" t="s">
        <v>37</v>
      </c>
      <c r="D23" s="25"/>
      <c r="E23" s="5"/>
      <c r="F23" s="78">
        <f>SUM(F11:F22)</f>
        <v>0</v>
      </c>
      <c r="G23" s="23">
        <f>SUM(G11:G22)</f>
        <v>0</v>
      </c>
      <c r="H23" s="96"/>
      <c r="K23" s="49"/>
      <c r="L23" s="114"/>
      <c r="M23" s="114"/>
      <c r="N23" s="114"/>
      <c r="O23" s="114"/>
      <c r="P23" s="53"/>
    </row>
    <row r="24" spans="2:16" ht="16" x14ac:dyDescent="0.2">
      <c r="B24" s="9" t="s">
        <v>6</v>
      </c>
      <c r="C24" s="7" t="s">
        <v>88</v>
      </c>
      <c r="D24" s="7"/>
      <c r="E24" s="61"/>
      <c r="F24" s="77"/>
      <c r="G24" s="31"/>
      <c r="H24" s="98"/>
      <c r="K24" s="114"/>
      <c r="L24" s="114"/>
      <c r="M24" s="114"/>
      <c r="N24" s="114"/>
      <c r="O24" s="114"/>
    </row>
    <row r="25" spans="2:16" ht="16" x14ac:dyDescent="0.2">
      <c r="B25" s="9"/>
      <c r="C25" s="7" t="s">
        <v>94</v>
      </c>
      <c r="D25" s="7"/>
      <c r="E25" s="74">
        <v>0.44</v>
      </c>
      <c r="F25" s="78">
        <f>ROUND(($E$25)*SUM(F11:F19),0)</f>
        <v>0</v>
      </c>
      <c r="G25" s="23">
        <f>ROUND(($E$25)*SUM(G11:G19),0)</f>
        <v>0</v>
      </c>
      <c r="H25" s="96"/>
    </row>
    <row r="26" spans="2:16" ht="16" x14ac:dyDescent="0.2">
      <c r="B26" s="9"/>
      <c r="C26" s="7" t="s">
        <v>95</v>
      </c>
      <c r="D26" s="7"/>
      <c r="E26" s="71">
        <v>7.6499999999999999E-2</v>
      </c>
      <c r="F26" s="78">
        <f>ROUND($F$22*E26,0)</f>
        <v>0</v>
      </c>
      <c r="G26" s="23">
        <f>ROUND($G$22*E26,0)</f>
        <v>0</v>
      </c>
      <c r="H26" s="96"/>
    </row>
    <row r="27" spans="2:16" ht="16" x14ac:dyDescent="0.2">
      <c r="B27" s="9" t="s">
        <v>7</v>
      </c>
      <c r="C27" s="7" t="s">
        <v>89</v>
      </c>
      <c r="D27" s="7"/>
      <c r="E27" s="71"/>
      <c r="F27" s="78">
        <f>SUM(F25:F26)</f>
        <v>0</v>
      </c>
      <c r="G27" s="23">
        <f>SUM(G25:G26)</f>
        <v>0</v>
      </c>
      <c r="H27" s="96"/>
    </row>
    <row r="28" spans="2:16" ht="16" x14ac:dyDescent="0.2">
      <c r="B28" s="9" t="s">
        <v>8</v>
      </c>
      <c r="C28" s="5" t="s">
        <v>38</v>
      </c>
      <c r="D28" s="7"/>
      <c r="E28" s="11"/>
      <c r="F28" s="78">
        <f>SUM(F23+F27)</f>
        <v>0</v>
      </c>
      <c r="G28" s="23">
        <f>SUM(G23+G27)</f>
        <v>0</v>
      </c>
      <c r="H28" s="96"/>
      <c r="P28" s="53"/>
    </row>
    <row r="29" spans="2:16" ht="16" x14ac:dyDescent="0.2">
      <c r="B29" s="8" t="s">
        <v>9</v>
      </c>
      <c r="C29" s="5" t="s">
        <v>28</v>
      </c>
      <c r="D29" s="7"/>
      <c r="E29" s="14"/>
      <c r="F29" s="78">
        <v>0</v>
      </c>
      <c r="G29" s="23">
        <v>0</v>
      </c>
      <c r="H29" s="96"/>
    </row>
    <row r="30" spans="2:16" ht="16" x14ac:dyDescent="0.2">
      <c r="B30" s="15" t="s">
        <v>10</v>
      </c>
      <c r="C30" s="16" t="s">
        <v>19</v>
      </c>
      <c r="D30" s="6"/>
      <c r="E30" s="11"/>
      <c r="F30" s="78">
        <v>0</v>
      </c>
      <c r="G30" s="23">
        <v>0</v>
      </c>
      <c r="H30" s="96"/>
    </row>
    <row r="31" spans="2:16" ht="16" x14ac:dyDescent="0.2">
      <c r="B31" s="9" t="s">
        <v>11</v>
      </c>
      <c r="C31" s="17" t="s">
        <v>34</v>
      </c>
      <c r="D31" s="7"/>
      <c r="E31" s="11"/>
      <c r="F31" s="78">
        <v>0</v>
      </c>
      <c r="G31" s="23">
        <v>0</v>
      </c>
      <c r="H31" s="96"/>
    </row>
    <row r="32" spans="2:16" ht="16" x14ac:dyDescent="0.2">
      <c r="B32" s="9" t="s">
        <v>12</v>
      </c>
      <c r="C32" s="17" t="s">
        <v>35</v>
      </c>
      <c r="D32" s="7"/>
      <c r="E32" s="11"/>
      <c r="F32" s="79"/>
      <c r="G32" s="32"/>
      <c r="H32" s="96"/>
      <c r="M32" s="43" t="s">
        <v>61</v>
      </c>
    </row>
    <row r="33" spans="1:16" ht="16" x14ac:dyDescent="0.2">
      <c r="B33" s="26"/>
      <c r="C33" s="17" t="s">
        <v>39</v>
      </c>
      <c r="D33" s="7"/>
      <c r="E33" s="11"/>
      <c r="F33" s="78">
        <f>SUM(L35:L38)</f>
        <v>0</v>
      </c>
      <c r="G33" s="23">
        <v>0</v>
      </c>
      <c r="H33" s="96"/>
      <c r="K33" s="44" t="s">
        <v>55</v>
      </c>
      <c r="M33" s="43" t="s">
        <v>62</v>
      </c>
    </row>
    <row r="34" spans="1:16" ht="16" x14ac:dyDescent="0.2">
      <c r="B34" s="9"/>
      <c r="C34" s="17" t="s">
        <v>40</v>
      </c>
      <c r="D34" s="7"/>
      <c r="E34" s="11"/>
      <c r="F34" s="78">
        <v>0</v>
      </c>
      <c r="G34" s="23">
        <v>0</v>
      </c>
      <c r="H34" s="96"/>
      <c r="K34" s="44" t="s">
        <v>56</v>
      </c>
      <c r="L34" s="42" t="s">
        <v>54</v>
      </c>
      <c r="M34" s="43" t="s">
        <v>63</v>
      </c>
      <c r="P34" s="53"/>
    </row>
    <row r="35" spans="1:16" ht="16" x14ac:dyDescent="0.2">
      <c r="B35" s="9"/>
      <c r="C35" s="17" t="s">
        <v>87</v>
      </c>
      <c r="D35" s="7"/>
      <c r="E35" s="11"/>
      <c r="F35" s="78">
        <v>0</v>
      </c>
      <c r="G35" s="23">
        <v>0</v>
      </c>
      <c r="H35" s="96"/>
      <c r="K35" s="36" t="s">
        <v>50</v>
      </c>
      <c r="L35" s="39"/>
      <c r="M35" s="45">
        <f>IF(L35&gt;=25000,"25,000",L35)</f>
        <v>0</v>
      </c>
    </row>
    <row r="36" spans="1:16" ht="16" x14ac:dyDescent="0.2">
      <c r="B36" s="9" t="s">
        <v>13</v>
      </c>
      <c r="C36" s="17" t="s">
        <v>36</v>
      </c>
      <c r="D36" s="7"/>
      <c r="E36" s="11"/>
      <c r="F36" s="78">
        <v>0</v>
      </c>
      <c r="G36" s="23">
        <v>0</v>
      </c>
      <c r="H36" s="96"/>
      <c r="K36" s="37" t="s">
        <v>51</v>
      </c>
      <c r="L36" s="40"/>
      <c r="M36" s="45">
        <f>IF(L36&gt;=25000,"25,000",L36)</f>
        <v>0</v>
      </c>
    </row>
    <row r="37" spans="1:16" ht="16" x14ac:dyDescent="0.2">
      <c r="B37" s="9" t="s">
        <v>14</v>
      </c>
      <c r="C37" s="7" t="s">
        <v>18</v>
      </c>
      <c r="D37" s="7"/>
      <c r="E37" s="11"/>
      <c r="F37" s="78">
        <v>0</v>
      </c>
      <c r="G37" s="23">
        <v>0</v>
      </c>
      <c r="H37" s="96"/>
      <c r="K37" s="37" t="s">
        <v>52</v>
      </c>
      <c r="L37" s="40"/>
      <c r="M37" s="45">
        <f>IF(L37&gt;=25000,"25,000",L37)</f>
        <v>0</v>
      </c>
      <c r="P37" s="54"/>
    </row>
    <row r="38" spans="1:16" ht="16" x14ac:dyDescent="0.2">
      <c r="B38" s="9" t="s">
        <v>15</v>
      </c>
      <c r="C38" s="7" t="s">
        <v>112</v>
      </c>
      <c r="D38" s="7"/>
      <c r="E38" s="11"/>
      <c r="F38" s="78">
        <v>0</v>
      </c>
      <c r="G38" s="23">
        <v>0</v>
      </c>
      <c r="H38" s="96"/>
      <c r="K38" s="38" t="s">
        <v>53</v>
      </c>
      <c r="L38" s="41"/>
      <c r="M38" s="45">
        <f>IF(L38&gt;=25000,"25,000",L38)</f>
        <v>0</v>
      </c>
      <c r="P38" s="54"/>
    </row>
    <row r="39" spans="1:16" ht="16" x14ac:dyDescent="0.2">
      <c r="B39" s="9" t="s">
        <v>86</v>
      </c>
      <c r="C39" s="66" t="s">
        <v>107</v>
      </c>
      <c r="D39" s="76"/>
      <c r="E39" s="113">
        <v>0.36</v>
      </c>
      <c r="F39" s="80">
        <f>F20*E39</f>
        <v>0</v>
      </c>
      <c r="G39" s="32"/>
      <c r="H39" s="96"/>
      <c r="P39" s="54"/>
    </row>
    <row r="40" spans="1:16" ht="16" x14ac:dyDescent="0.2">
      <c r="B40" s="13" t="s">
        <v>90</v>
      </c>
      <c r="C40" s="6" t="s">
        <v>29</v>
      </c>
      <c r="D40" s="6"/>
      <c r="E40" s="18"/>
      <c r="F40" s="78">
        <f>SUM(F28:F39)</f>
        <v>0</v>
      </c>
      <c r="G40" s="23">
        <f>SUM(G28:G39)</f>
        <v>0</v>
      </c>
      <c r="H40" s="96"/>
      <c r="P40" s="54"/>
    </row>
    <row r="41" spans="1:16" ht="16" x14ac:dyDescent="0.2">
      <c r="B41" s="9" t="s">
        <v>91</v>
      </c>
      <c r="C41" s="7" t="s">
        <v>41</v>
      </c>
      <c r="D41" s="7"/>
      <c r="E41" s="6"/>
      <c r="F41" s="79"/>
      <c r="G41" s="32"/>
      <c r="H41" s="96"/>
      <c r="K41" s="94" t="s">
        <v>102</v>
      </c>
      <c r="P41" s="54"/>
    </row>
    <row r="42" spans="1:16" ht="16" x14ac:dyDescent="0.2">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6" x14ac:dyDescent="0.2">
      <c r="B43" s="86"/>
      <c r="C43" s="81"/>
      <c r="D43" s="82" t="s">
        <v>99</v>
      </c>
      <c r="E43" s="83"/>
      <c r="F43" s="79"/>
      <c r="G43" s="85">
        <v>0</v>
      </c>
      <c r="H43" s="99"/>
      <c r="P43" s="54"/>
    </row>
    <row r="44" spans="1:16" ht="17" thickBot="1" x14ac:dyDescent="0.25">
      <c r="B44" s="33" t="s">
        <v>113</v>
      </c>
      <c r="C44" s="19" t="s">
        <v>32</v>
      </c>
      <c r="D44" s="20"/>
      <c r="E44" s="21"/>
      <c r="F44" s="87">
        <f>SUM(F40:F43)</f>
        <v>0</v>
      </c>
      <c r="G44" s="35">
        <f>SUM(G40:G43)</f>
        <v>0</v>
      </c>
      <c r="H44" s="2"/>
      <c r="I44" s="64"/>
      <c r="P44" s="54"/>
    </row>
    <row r="45" spans="1:16" ht="16" x14ac:dyDescent="0.2">
      <c r="A45" s="65"/>
      <c r="B45" s="65" t="s">
        <v>114</v>
      </c>
      <c r="D45" s="2"/>
      <c r="E45" s="2"/>
      <c r="F45" s="2"/>
      <c r="G45" s="2"/>
      <c r="H45" s="2"/>
      <c r="I45" s="64"/>
      <c r="P45" s="54"/>
    </row>
    <row r="46" spans="1:16" ht="16" x14ac:dyDescent="0.2">
      <c r="A46" s="65"/>
      <c r="B46" s="65"/>
      <c r="C46" s="65" t="s">
        <v>115</v>
      </c>
      <c r="D46" s="2"/>
      <c r="E46" s="2"/>
      <c r="F46" s="2"/>
      <c r="G46" s="2"/>
      <c r="H46" s="70"/>
      <c r="I46" s="70"/>
      <c r="J46" s="70"/>
      <c r="P46" s="54"/>
    </row>
    <row r="47" spans="1:16" ht="16" x14ac:dyDescent="0.2">
      <c r="A47" s="135"/>
      <c r="B47" s="135"/>
      <c r="C47" s="135"/>
      <c r="D47" s="4" t="s">
        <v>16</v>
      </c>
      <c r="E47" s="139"/>
      <c r="F47" s="139"/>
      <c r="G47" s="135"/>
      <c r="H47" s="135"/>
      <c r="I47" s="135"/>
      <c r="J47" s="59"/>
    </row>
    <row r="48" spans="1:16" ht="16" x14ac:dyDescent="0.2">
      <c r="A48" s="127"/>
      <c r="B48" s="127"/>
      <c r="C48" s="127"/>
      <c r="D48" s="127"/>
      <c r="E48" s="127" t="s">
        <v>20</v>
      </c>
      <c r="F48" s="127"/>
      <c r="G48" s="127"/>
      <c r="H48" s="127"/>
      <c r="I48" s="127"/>
    </row>
    <row r="49" spans="1:9" ht="16" x14ac:dyDescent="0.2">
      <c r="A49" s="127"/>
      <c r="B49" s="127"/>
      <c r="C49" s="127"/>
      <c r="D49" s="127"/>
      <c r="E49" s="128" t="s">
        <v>49</v>
      </c>
      <c r="G49" s="127"/>
      <c r="H49" s="127"/>
      <c r="I49" s="127"/>
    </row>
    <row r="50" spans="1:9" ht="36.75" customHeight="1" x14ac:dyDescent="0.2">
      <c r="B50" s="4" t="s">
        <v>22</v>
      </c>
      <c r="E50" s="129" t="str">
        <f>E5</f>
        <v>(Insert project title here.  Sheet will auto-fill on subsequent years/composite)</v>
      </c>
      <c r="F50" s="129"/>
      <c r="G50" s="129"/>
      <c r="H50" s="129"/>
    </row>
    <row r="51" spans="1:9" ht="16" x14ac:dyDescent="0.2">
      <c r="B51" s="48" t="s">
        <v>21</v>
      </c>
      <c r="E51" s="121" t="str">
        <f>E6</f>
        <v>(Insert investigator(s) here.  Sheet will auto-fill on subsequent years/composite)</v>
      </c>
      <c r="F51" s="121"/>
      <c r="G51" s="121"/>
      <c r="H51" s="125"/>
    </row>
    <row r="52" spans="1:9" ht="16" x14ac:dyDescent="0.2">
      <c r="H52" s="96"/>
    </row>
    <row r="53" spans="1:9" ht="17" thickBot="1" x14ac:dyDescent="0.25">
      <c r="H53" s="96"/>
    </row>
    <row r="54" spans="1:9" ht="17" thickBot="1" x14ac:dyDescent="0.25">
      <c r="B54" s="6"/>
      <c r="C54" s="6"/>
      <c r="D54" s="6"/>
      <c r="E54" s="6"/>
      <c r="F54" s="68" t="s">
        <v>23</v>
      </c>
      <c r="G54" s="100" t="s">
        <v>98</v>
      </c>
      <c r="H54" s="96"/>
    </row>
    <row r="55" spans="1:9" ht="16" x14ac:dyDescent="0.2">
      <c r="B55" s="62" t="s">
        <v>0</v>
      </c>
      <c r="C55" s="69" t="s">
        <v>84</v>
      </c>
      <c r="D55" s="63"/>
      <c r="E55" s="63"/>
      <c r="F55" s="91"/>
      <c r="G55" s="92"/>
      <c r="H55" s="96"/>
    </row>
    <row r="56" spans="1:9" ht="16" x14ac:dyDescent="0.2">
      <c r="B56" s="9"/>
      <c r="C56" s="10" t="s">
        <v>1</v>
      </c>
      <c r="D56" s="7" t="str">
        <f>IF(D11=""," ",D11)</f>
        <v xml:space="preserve"> </v>
      </c>
      <c r="E56" s="11"/>
      <c r="F56" s="78">
        <f t="shared" ref="F56:G61" si="0">F11</f>
        <v>0</v>
      </c>
      <c r="G56" s="23">
        <f t="shared" si="0"/>
        <v>0</v>
      </c>
      <c r="H56" s="96"/>
    </row>
    <row r="57" spans="1:9" ht="16" x14ac:dyDescent="0.2">
      <c r="B57" s="9"/>
      <c r="C57" s="10" t="s">
        <v>2</v>
      </c>
      <c r="D57" s="7" t="str">
        <f>IF(D12=""," ",D12)</f>
        <v xml:space="preserve"> </v>
      </c>
      <c r="E57" s="11"/>
      <c r="F57" s="78">
        <f t="shared" si="0"/>
        <v>0</v>
      </c>
      <c r="G57" s="23">
        <f t="shared" si="0"/>
        <v>0</v>
      </c>
      <c r="H57" s="96"/>
    </row>
    <row r="58" spans="1:9" ht="16" x14ac:dyDescent="0.2">
      <c r="B58" s="9"/>
      <c r="C58" s="10" t="s">
        <v>3</v>
      </c>
      <c r="D58" s="7" t="str">
        <f>IF(D13=""," ",D13)</f>
        <v xml:space="preserve"> </v>
      </c>
      <c r="E58" s="11"/>
      <c r="F58" s="78">
        <f t="shared" si="0"/>
        <v>0</v>
      </c>
      <c r="G58" s="23">
        <f t="shared" si="0"/>
        <v>0</v>
      </c>
      <c r="H58" s="96"/>
    </row>
    <row r="59" spans="1:9" ht="16" x14ac:dyDescent="0.2">
      <c r="B59" s="9"/>
      <c r="C59" s="10" t="s">
        <v>4</v>
      </c>
      <c r="D59" s="7" t="str">
        <f>IF(D14=""," ",D14)</f>
        <v xml:space="preserve"> </v>
      </c>
      <c r="E59" s="11"/>
      <c r="F59" s="78">
        <f t="shared" si="0"/>
        <v>0</v>
      </c>
      <c r="G59" s="23">
        <f t="shared" si="0"/>
        <v>0</v>
      </c>
      <c r="H59" s="96"/>
    </row>
    <row r="60" spans="1:9" ht="16" x14ac:dyDescent="0.2">
      <c r="B60" s="9"/>
      <c r="C60" s="12" t="s">
        <v>24</v>
      </c>
      <c r="D60" s="7" t="str">
        <f>IF(D15=""," ",D15)</f>
        <v xml:space="preserve"> </v>
      </c>
      <c r="E60" s="11"/>
      <c r="F60" s="78">
        <f t="shared" si="0"/>
        <v>0</v>
      </c>
      <c r="G60" s="23">
        <f t="shared" si="0"/>
        <v>0</v>
      </c>
      <c r="H60" s="96"/>
    </row>
    <row r="61" spans="1:9" ht="16" x14ac:dyDescent="0.2">
      <c r="B61" s="9"/>
      <c r="C61" s="12" t="s">
        <v>25</v>
      </c>
      <c r="D61" s="7" t="s">
        <v>48</v>
      </c>
      <c r="E61" s="11"/>
      <c r="F61" s="78">
        <f t="shared" si="0"/>
        <v>0</v>
      </c>
      <c r="G61" s="23">
        <f t="shared" si="0"/>
        <v>0</v>
      </c>
      <c r="H61" s="96"/>
    </row>
    <row r="62" spans="1:9" ht="16" x14ac:dyDescent="0.2">
      <c r="B62" s="9" t="s">
        <v>33</v>
      </c>
      <c r="C62" s="66" t="s">
        <v>85</v>
      </c>
      <c r="D62" s="7"/>
      <c r="E62" s="11"/>
      <c r="F62" s="79"/>
      <c r="G62" s="32"/>
      <c r="H62" s="96"/>
    </row>
    <row r="63" spans="1:9" ht="16" x14ac:dyDescent="0.2">
      <c r="B63" s="9"/>
      <c r="C63" s="75" t="s">
        <v>1</v>
      </c>
      <c r="D63" s="7" t="s">
        <v>30</v>
      </c>
      <c r="E63" s="11"/>
      <c r="F63" s="78">
        <f t="shared" ref="F63:G68" si="1">F18</f>
        <v>0</v>
      </c>
      <c r="G63" s="23">
        <f t="shared" si="1"/>
        <v>0</v>
      </c>
      <c r="H63" s="96"/>
    </row>
    <row r="64" spans="1:9" ht="16" x14ac:dyDescent="0.2">
      <c r="B64" s="9"/>
      <c r="C64" s="12" t="s">
        <v>2</v>
      </c>
      <c r="D64" s="7" t="s">
        <v>31</v>
      </c>
      <c r="E64" s="11"/>
      <c r="F64" s="78">
        <f t="shared" si="1"/>
        <v>0</v>
      </c>
      <c r="G64" s="23">
        <f t="shared" si="1"/>
        <v>0</v>
      </c>
      <c r="H64" s="98"/>
    </row>
    <row r="65" spans="2:8" ht="16" x14ac:dyDescent="0.2">
      <c r="B65" s="9"/>
      <c r="C65" s="12" t="s">
        <v>3</v>
      </c>
      <c r="D65" s="7" t="s">
        <v>26</v>
      </c>
      <c r="E65" s="5"/>
      <c r="F65" s="78">
        <f t="shared" si="1"/>
        <v>0</v>
      </c>
      <c r="G65" s="23">
        <f t="shared" si="1"/>
        <v>0</v>
      </c>
      <c r="H65" s="96"/>
    </row>
    <row r="66" spans="2:8" ht="16" x14ac:dyDescent="0.2">
      <c r="B66" s="9"/>
      <c r="C66" s="12" t="s">
        <v>4</v>
      </c>
      <c r="D66" s="7" t="s">
        <v>27</v>
      </c>
      <c r="E66" s="7"/>
      <c r="F66" s="78">
        <f t="shared" si="1"/>
        <v>0</v>
      </c>
      <c r="G66" s="23">
        <f t="shared" si="1"/>
        <v>0</v>
      </c>
      <c r="H66" s="96"/>
    </row>
    <row r="67" spans="2:8" ht="16" x14ac:dyDescent="0.2">
      <c r="B67" s="8"/>
      <c r="C67" s="67" t="s">
        <v>24</v>
      </c>
      <c r="D67" s="5" t="s">
        <v>92</v>
      </c>
      <c r="E67" s="5"/>
      <c r="F67" s="78">
        <f t="shared" si="1"/>
        <v>0</v>
      </c>
      <c r="G67" s="23">
        <f t="shared" si="1"/>
        <v>0</v>
      </c>
      <c r="H67" s="96"/>
    </row>
    <row r="68" spans="2:8" ht="16" x14ac:dyDescent="0.2">
      <c r="B68" s="24" t="s">
        <v>5</v>
      </c>
      <c r="C68" s="25" t="s">
        <v>37</v>
      </c>
      <c r="D68" s="25"/>
      <c r="E68" s="5"/>
      <c r="F68" s="78">
        <f t="shared" si="1"/>
        <v>0</v>
      </c>
      <c r="G68" s="23">
        <f t="shared" si="1"/>
        <v>0</v>
      </c>
      <c r="H68" s="96"/>
    </row>
    <row r="69" spans="2:8" ht="16" x14ac:dyDescent="0.2">
      <c r="B69" s="9" t="s">
        <v>6</v>
      </c>
      <c r="C69" s="7" t="s">
        <v>88</v>
      </c>
      <c r="D69" s="7"/>
      <c r="E69" s="61"/>
      <c r="F69" s="77"/>
      <c r="G69" s="31"/>
      <c r="H69" s="96"/>
    </row>
    <row r="70" spans="2:8" ht="16" x14ac:dyDescent="0.2">
      <c r="B70" s="9"/>
      <c r="C70" s="7" t="s">
        <v>97</v>
      </c>
      <c r="D70" s="7"/>
      <c r="E70" s="61"/>
      <c r="F70" s="78">
        <f>F25</f>
        <v>0</v>
      </c>
      <c r="G70" s="23">
        <f>G25</f>
        <v>0</v>
      </c>
      <c r="H70" s="96"/>
    </row>
    <row r="71" spans="2:8" ht="16" x14ac:dyDescent="0.2">
      <c r="B71" s="9"/>
      <c r="C71" s="7" t="s">
        <v>96</v>
      </c>
      <c r="D71" s="7"/>
      <c r="E71" s="71"/>
      <c r="F71" s="78">
        <f>F26</f>
        <v>0</v>
      </c>
      <c r="G71" s="23">
        <f>G26</f>
        <v>0</v>
      </c>
      <c r="H71" s="96"/>
    </row>
    <row r="72" spans="2:8" ht="16" x14ac:dyDescent="0.2">
      <c r="B72" s="9" t="s">
        <v>7</v>
      </c>
      <c r="C72" s="7" t="s">
        <v>89</v>
      </c>
      <c r="D72" s="7"/>
      <c r="E72" s="71"/>
      <c r="F72" s="78">
        <f t="shared" ref="F72:G75" si="2">F27</f>
        <v>0</v>
      </c>
      <c r="G72" s="23">
        <f t="shared" si="2"/>
        <v>0</v>
      </c>
      <c r="H72" s="96"/>
    </row>
    <row r="73" spans="2:8" ht="16" x14ac:dyDescent="0.2">
      <c r="B73" s="9" t="s">
        <v>8</v>
      </c>
      <c r="C73" s="5" t="s">
        <v>38</v>
      </c>
      <c r="D73" s="7"/>
      <c r="E73" s="11"/>
      <c r="F73" s="78">
        <f t="shared" si="2"/>
        <v>0</v>
      </c>
      <c r="G73" s="23">
        <f t="shared" si="2"/>
        <v>0</v>
      </c>
      <c r="H73" s="96"/>
    </row>
    <row r="74" spans="2:8" ht="16" x14ac:dyDescent="0.2">
      <c r="B74" s="8" t="s">
        <v>9</v>
      </c>
      <c r="C74" s="5" t="s">
        <v>28</v>
      </c>
      <c r="D74" s="7"/>
      <c r="E74" s="14"/>
      <c r="F74" s="78">
        <f t="shared" si="2"/>
        <v>0</v>
      </c>
      <c r="G74" s="23">
        <f t="shared" si="2"/>
        <v>0</v>
      </c>
      <c r="H74" s="96"/>
    </row>
    <row r="75" spans="2:8" ht="16" x14ac:dyDescent="0.2">
      <c r="B75" s="15" t="s">
        <v>10</v>
      </c>
      <c r="C75" s="16" t="s">
        <v>19</v>
      </c>
      <c r="D75" s="6"/>
      <c r="E75" s="11"/>
      <c r="F75" s="78">
        <f t="shared" si="2"/>
        <v>0</v>
      </c>
      <c r="G75" s="23">
        <f t="shared" si="2"/>
        <v>0</v>
      </c>
      <c r="H75" s="96"/>
    </row>
    <row r="76" spans="2:8" ht="16" x14ac:dyDescent="0.2">
      <c r="B76" s="9" t="s">
        <v>11</v>
      </c>
      <c r="C76" s="17" t="s">
        <v>34</v>
      </c>
      <c r="D76" s="7"/>
      <c r="E76" s="11"/>
      <c r="F76" s="78">
        <f t="shared" ref="F76:G78" si="3">F31</f>
        <v>0</v>
      </c>
      <c r="G76" s="23">
        <f t="shared" si="3"/>
        <v>0</v>
      </c>
      <c r="H76" s="96"/>
    </row>
    <row r="77" spans="2:8" ht="16" x14ac:dyDescent="0.2">
      <c r="B77" s="9" t="s">
        <v>12</v>
      </c>
      <c r="C77" s="17" t="s">
        <v>35</v>
      </c>
      <c r="D77" s="7"/>
      <c r="E77" s="11"/>
      <c r="F77" s="79"/>
      <c r="G77" s="32"/>
      <c r="H77" s="96"/>
    </row>
    <row r="78" spans="2:8" ht="16" x14ac:dyDescent="0.2">
      <c r="B78" s="26"/>
      <c r="C78" s="17" t="s">
        <v>39</v>
      </c>
      <c r="D78" s="7"/>
      <c r="E78" s="11"/>
      <c r="F78" s="78">
        <f t="shared" si="3"/>
        <v>0</v>
      </c>
      <c r="G78" s="23">
        <f t="shared" si="3"/>
        <v>0</v>
      </c>
      <c r="H78" s="96"/>
    </row>
    <row r="79" spans="2:8" ht="16" x14ac:dyDescent="0.2">
      <c r="B79" s="9"/>
      <c r="C79" s="17" t="s">
        <v>40</v>
      </c>
      <c r="D79" s="7"/>
      <c r="E79" s="11"/>
      <c r="F79" s="78">
        <f t="shared" ref="F79:G82" si="4">F34</f>
        <v>0</v>
      </c>
      <c r="G79" s="23">
        <f t="shared" si="4"/>
        <v>0</v>
      </c>
      <c r="H79" s="96"/>
    </row>
    <row r="80" spans="2:8" ht="16" x14ac:dyDescent="0.2">
      <c r="B80" s="9"/>
      <c r="C80" s="17" t="s">
        <v>87</v>
      </c>
      <c r="D80" s="7"/>
      <c r="E80" s="11"/>
      <c r="F80" s="78">
        <f t="shared" si="4"/>
        <v>0</v>
      </c>
      <c r="G80" s="23">
        <f t="shared" si="4"/>
        <v>0</v>
      </c>
      <c r="H80" s="96"/>
    </row>
    <row r="81" spans="1:8" ht="16" x14ac:dyDescent="0.2">
      <c r="B81" s="9" t="s">
        <v>13</v>
      </c>
      <c r="C81" s="17" t="s">
        <v>36</v>
      </c>
      <c r="D81" s="7"/>
      <c r="E81" s="11"/>
      <c r="F81" s="78">
        <f t="shared" si="4"/>
        <v>0</v>
      </c>
      <c r="G81" s="23">
        <f t="shared" si="4"/>
        <v>0</v>
      </c>
      <c r="H81" s="96"/>
    </row>
    <row r="82" spans="1:8" ht="16" x14ac:dyDescent="0.2">
      <c r="B82" s="9" t="s">
        <v>14</v>
      </c>
      <c r="C82" s="7" t="s">
        <v>18</v>
      </c>
      <c r="D82" s="7"/>
      <c r="E82" s="11"/>
      <c r="F82" s="78">
        <f t="shared" si="4"/>
        <v>0</v>
      </c>
      <c r="G82" s="23">
        <f t="shared" si="4"/>
        <v>0</v>
      </c>
      <c r="H82" s="96"/>
    </row>
    <row r="83" spans="1:8" ht="16" x14ac:dyDescent="0.2">
      <c r="B83" s="9" t="s">
        <v>15</v>
      </c>
      <c r="C83" s="7" t="s">
        <v>112</v>
      </c>
      <c r="D83" s="7"/>
      <c r="E83" s="11"/>
      <c r="F83" s="78">
        <f t="shared" ref="F83:G88" si="5">F38</f>
        <v>0</v>
      </c>
      <c r="G83" s="23">
        <f t="shared" si="5"/>
        <v>0</v>
      </c>
      <c r="H83" s="99"/>
    </row>
    <row r="84" spans="1:8" ht="16" x14ac:dyDescent="0.2">
      <c r="B84" s="9" t="s">
        <v>86</v>
      </c>
      <c r="C84" s="66" t="s">
        <v>108</v>
      </c>
      <c r="D84" s="76"/>
      <c r="E84" s="72"/>
      <c r="F84" s="78">
        <f t="shared" si="5"/>
        <v>0</v>
      </c>
      <c r="G84" s="32"/>
    </row>
    <row r="85" spans="1:8" ht="16" x14ac:dyDescent="0.2">
      <c r="B85" s="13" t="s">
        <v>90</v>
      </c>
      <c r="C85" s="6" t="s">
        <v>29</v>
      </c>
      <c r="D85" s="6"/>
      <c r="E85" s="18"/>
      <c r="F85" s="78">
        <f t="shared" si="5"/>
        <v>0</v>
      </c>
      <c r="G85" s="23">
        <f t="shared" si="5"/>
        <v>0</v>
      </c>
    </row>
    <row r="86" spans="1:8" ht="16" x14ac:dyDescent="0.2">
      <c r="B86" s="9" t="s">
        <v>91</v>
      </c>
      <c r="C86" s="7" t="s">
        <v>41</v>
      </c>
      <c r="D86" s="7"/>
      <c r="E86" s="6"/>
      <c r="F86" s="79"/>
      <c r="G86" s="32"/>
    </row>
    <row r="87" spans="1:8" ht="16" x14ac:dyDescent="0.2">
      <c r="B87" s="34" t="s">
        <v>42</v>
      </c>
      <c r="C87" s="27">
        <f>C42</f>
        <v>0.48</v>
      </c>
      <c r="D87" s="73" t="s">
        <v>43</v>
      </c>
      <c r="E87" s="28"/>
      <c r="F87" s="78">
        <f t="shared" si="5"/>
        <v>0</v>
      </c>
      <c r="G87" s="23">
        <f t="shared" si="5"/>
        <v>0</v>
      </c>
    </row>
    <row r="88" spans="1:8" ht="16" x14ac:dyDescent="0.2">
      <c r="B88" s="34"/>
      <c r="C88" s="81"/>
      <c r="D88" s="82" t="s">
        <v>99</v>
      </c>
      <c r="E88" s="83"/>
      <c r="F88" s="78">
        <f t="shared" si="5"/>
        <v>0</v>
      </c>
      <c r="G88" s="23">
        <f t="shared" si="5"/>
        <v>0</v>
      </c>
    </row>
    <row r="89" spans="1:8" ht="17" thickBot="1" x14ac:dyDescent="0.25">
      <c r="A89" s="65"/>
      <c r="B89" s="33" t="s">
        <v>113</v>
      </c>
      <c r="C89" s="19" t="s">
        <v>32</v>
      </c>
      <c r="D89" s="20"/>
      <c r="E89" s="21"/>
      <c r="F89" s="35">
        <f>F44</f>
        <v>0</v>
      </c>
      <c r="G89" s="35">
        <f>G44</f>
        <v>0</v>
      </c>
    </row>
    <row r="90" spans="1:8" ht="16" x14ac:dyDescent="0.2">
      <c r="A90" s="65"/>
      <c r="B90" s="65" t="str">
        <f>B45</f>
        <v xml:space="preserve">**Base = MTDC = Total Direct Costs - Equipment - Each Subcontract in excess of $25,000 (only the first $25,000 of each </v>
      </c>
      <c r="C90" s="22"/>
      <c r="D90" s="2"/>
      <c r="E90" s="2"/>
      <c r="F90" s="2"/>
      <c r="G90" s="2"/>
    </row>
    <row r="91" spans="1:8" ht="16" x14ac:dyDescent="0.2">
      <c r="C91" s="65" t="str">
        <f>C46</f>
        <v>subcontract is included) - Tuition Remission - Participant Support Costs</v>
      </c>
      <c r="D91" s="2"/>
      <c r="E91" s="2"/>
      <c r="F91" s="2"/>
      <c r="G91" s="2"/>
    </row>
    <row r="93" spans="1:8" x14ac:dyDescent="0.2">
      <c r="B93" s="117"/>
      <c r="C93" s="117"/>
      <c r="D93" s="117"/>
      <c r="E93" s="117"/>
      <c r="G93" s="118"/>
    </row>
    <row r="94" spans="1:8" x14ac:dyDescent="0.2">
      <c r="B94" t="s">
        <v>116</v>
      </c>
      <c r="G94" t="s">
        <v>111</v>
      </c>
    </row>
    <row r="95" spans="1:8" x14ac:dyDescent="0.2">
      <c r="B95" t="s">
        <v>110</v>
      </c>
    </row>
    <row r="97" spans="2:2" x14ac:dyDescent="0.2">
      <c r="B97" t="s">
        <v>118</v>
      </c>
    </row>
  </sheetData>
  <dataConsolidate/>
  <dataValidations count="3">
    <dataValidation type="list" allowBlank="1" showInputMessage="1" showErrorMessage="1" sqref="K15" xr:uid="{00000000-0002-0000-0000-000000000000}">
      <formula1>Dates2027</formula1>
    </dataValidation>
    <dataValidation type="list" allowBlank="1" showInputMessage="1" showErrorMessage="1" sqref="K17:M17" xr:uid="{00000000-0002-0000-0000-000001000000}">
      <formula1>ValidProjectTypes</formula1>
    </dataValidation>
    <dataValidation type="list" allowBlank="1" showInputMessage="1" showErrorMessage="1" sqref="O23" xr:uid="{00000000-0002-0000-0000-000002000000}">
      <formula1>Answers</formula1>
    </dataValidation>
  </dataValidations>
  <pageMargins left="0.75" right="0.75" top="1" bottom="1" header="0.5" footer="0.5"/>
  <pageSetup scale="67" orientation="portrait" r:id="rId1"/>
  <headerFooter alignWithMargins="0"/>
  <rowBreaks count="1" manualBreakCount="1">
    <brk id="46" max="8" man="1"/>
  </rowBreaks>
  <colBreaks count="1" manualBreakCount="1">
    <brk id="9" min="1" max="289"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2"/>
  <sheetViews>
    <sheetView zoomScaleNormal="100" workbookViewId="0">
      <selection activeCell="H49" sqref="H49"/>
    </sheetView>
  </sheetViews>
  <sheetFormatPr baseColWidth="10" defaultColWidth="8.7109375" defaultRowHeight="14" x14ac:dyDescent="0.2"/>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9" x14ac:dyDescent="0.25">
      <c r="A1" s="130" t="s">
        <v>106</v>
      </c>
      <c r="B1" s="130"/>
      <c r="C1" s="130"/>
      <c r="D1" s="130"/>
      <c r="E1" s="130"/>
      <c r="F1" s="130"/>
      <c r="G1" s="130"/>
      <c r="H1" s="130"/>
      <c r="I1" s="130"/>
      <c r="J1" s="119"/>
    </row>
    <row r="2" spans="1:11" ht="16" x14ac:dyDescent="0.2">
      <c r="A2" s="1" t="s">
        <v>16</v>
      </c>
      <c r="B2" s="29"/>
      <c r="C2" s="29"/>
      <c r="D2" s="29"/>
      <c r="E2" s="29"/>
      <c r="F2" s="29"/>
      <c r="G2" s="29"/>
      <c r="H2" s="29"/>
      <c r="I2" s="29"/>
      <c r="J2" s="29"/>
      <c r="K2" s="30"/>
    </row>
    <row r="3" spans="1:11" ht="16" x14ac:dyDescent="0.2">
      <c r="A3" s="3" t="s">
        <v>20</v>
      </c>
      <c r="B3" s="29"/>
      <c r="C3" s="29"/>
      <c r="D3" s="29"/>
      <c r="E3" s="29"/>
      <c r="F3" s="29"/>
      <c r="G3" s="29"/>
      <c r="H3" s="29"/>
      <c r="I3" s="29"/>
      <c r="J3" s="29"/>
      <c r="K3" s="30"/>
    </row>
    <row r="4" spans="1:11" ht="16" x14ac:dyDescent="0.2">
      <c r="A4" s="3" t="s">
        <v>17</v>
      </c>
      <c r="B4" s="29"/>
      <c r="C4" s="29"/>
      <c r="D4" s="29"/>
      <c r="E4" s="29"/>
      <c r="F4" s="29"/>
      <c r="G4" s="29"/>
      <c r="H4" s="29"/>
      <c r="I4" s="29"/>
      <c r="J4" s="29"/>
      <c r="K4" s="30"/>
    </row>
    <row r="5" spans="1:11" ht="36.75" customHeight="1" x14ac:dyDescent="0.2">
      <c r="B5" s="4" t="s">
        <v>22</v>
      </c>
      <c r="E5" s="131" t="s">
        <v>82</v>
      </c>
      <c r="F5" s="131"/>
      <c r="G5" s="131"/>
      <c r="H5" s="131"/>
      <c r="I5" s="131"/>
      <c r="J5" s="88"/>
      <c r="K5" s="58"/>
    </row>
    <row r="6" spans="1:11" ht="16" x14ac:dyDescent="0.2">
      <c r="B6" s="48" t="s">
        <v>21</v>
      </c>
      <c r="E6" s="93" t="s">
        <v>83</v>
      </c>
      <c r="F6" s="93"/>
      <c r="G6" s="93"/>
      <c r="H6" s="93"/>
      <c r="I6" s="93"/>
      <c r="J6" s="89"/>
      <c r="K6" s="58"/>
    </row>
    <row r="8" spans="1:11" ht="15" thickBot="1" x14ac:dyDescent="0.25">
      <c r="K8" s="46"/>
    </row>
    <row r="9" spans="1:11" ht="17" thickBot="1" x14ac:dyDescent="0.25">
      <c r="B9" s="6"/>
      <c r="C9" s="6"/>
      <c r="D9" s="6"/>
      <c r="E9" s="6"/>
      <c r="F9" s="68" t="s">
        <v>23</v>
      </c>
      <c r="G9" s="100" t="s">
        <v>98</v>
      </c>
      <c r="H9" s="97"/>
      <c r="K9" s="46" t="s">
        <v>64</v>
      </c>
    </row>
    <row r="10" spans="1:11" ht="17" thickBot="1" x14ac:dyDescent="0.25">
      <c r="B10" s="62" t="s">
        <v>0</v>
      </c>
      <c r="C10" s="69" t="s">
        <v>84</v>
      </c>
      <c r="D10" s="63"/>
      <c r="E10" s="63"/>
      <c r="F10" s="84"/>
      <c r="G10" s="60"/>
      <c r="H10" s="98"/>
      <c r="K10" s="47"/>
    </row>
    <row r="11" spans="1:11" ht="16" x14ac:dyDescent="0.2">
      <c r="B11" s="9"/>
      <c r="C11" s="10" t="s">
        <v>1</v>
      </c>
      <c r="D11" s="7"/>
      <c r="E11" s="11"/>
      <c r="F11" s="78">
        <v>0</v>
      </c>
      <c r="G11" s="23">
        <v>0</v>
      </c>
      <c r="H11" s="96"/>
      <c r="K11" s="46" t="s">
        <v>65</v>
      </c>
    </row>
    <row r="12" spans="1:11" ht="17" thickBot="1" x14ac:dyDescent="0.25">
      <c r="B12" s="9"/>
      <c r="C12" s="10" t="s">
        <v>2</v>
      </c>
      <c r="D12" s="7"/>
      <c r="E12" s="11"/>
      <c r="F12" s="78">
        <v>0</v>
      </c>
      <c r="G12" s="23">
        <v>0</v>
      </c>
      <c r="H12" s="96"/>
      <c r="K12" s="46" t="s">
        <v>66</v>
      </c>
    </row>
    <row r="13" spans="1:11" ht="17" thickBot="1" x14ac:dyDescent="0.25">
      <c r="B13" s="9"/>
      <c r="C13" s="10" t="s">
        <v>3</v>
      </c>
      <c r="D13" s="7"/>
      <c r="E13" s="11"/>
      <c r="F13" s="78">
        <v>0</v>
      </c>
      <c r="G13" s="23">
        <v>0</v>
      </c>
      <c r="H13" s="96"/>
      <c r="K13" s="47"/>
    </row>
    <row r="14" spans="1:11" ht="17" thickBot="1" x14ac:dyDescent="0.25">
      <c r="B14" s="9"/>
      <c r="C14" s="10" t="s">
        <v>4</v>
      </c>
      <c r="D14" s="7"/>
      <c r="E14" s="11"/>
      <c r="F14" s="78">
        <v>0</v>
      </c>
      <c r="G14" s="23">
        <v>0</v>
      </c>
      <c r="H14" s="96"/>
      <c r="K14" s="49" t="s">
        <v>81</v>
      </c>
    </row>
    <row r="15" spans="1:11" ht="17" thickBot="1" x14ac:dyDescent="0.25">
      <c r="B15" s="9"/>
      <c r="C15" s="12" t="s">
        <v>24</v>
      </c>
      <c r="D15" s="7"/>
      <c r="E15" s="11"/>
      <c r="F15" s="78">
        <v>0</v>
      </c>
      <c r="G15" s="23">
        <v>0</v>
      </c>
      <c r="H15" s="96"/>
      <c r="K15" s="56">
        <v>42004</v>
      </c>
    </row>
    <row r="16" spans="1:11" ht="17" thickBot="1" x14ac:dyDescent="0.25">
      <c r="B16" s="9"/>
      <c r="C16" s="12" t="s">
        <v>25</v>
      </c>
      <c r="D16" s="7" t="s">
        <v>48</v>
      </c>
      <c r="E16" s="11"/>
      <c r="F16" s="78">
        <v>0</v>
      </c>
      <c r="G16" s="23">
        <v>0</v>
      </c>
      <c r="H16" s="96"/>
      <c r="K16" s="46" t="s">
        <v>67</v>
      </c>
    </row>
    <row r="17" spans="2:16" ht="17" thickBot="1" x14ac:dyDescent="0.25">
      <c r="B17" s="9" t="s">
        <v>33</v>
      </c>
      <c r="C17" s="66" t="s">
        <v>85</v>
      </c>
      <c r="D17" s="7"/>
      <c r="E17" s="11"/>
      <c r="F17" s="77"/>
      <c r="G17" s="31"/>
      <c r="H17" s="98"/>
      <c r="K17" s="132" t="s">
        <v>68</v>
      </c>
      <c r="L17" s="133"/>
      <c r="M17" s="134"/>
    </row>
    <row r="18" spans="2:16" ht="17" thickBot="1" x14ac:dyDescent="0.25">
      <c r="B18" s="9"/>
      <c r="C18" s="12" t="s">
        <v>1</v>
      </c>
      <c r="D18" s="7" t="s">
        <v>30</v>
      </c>
      <c r="E18" s="11"/>
      <c r="F18" s="78">
        <v>0</v>
      </c>
      <c r="G18" s="23">
        <v>0</v>
      </c>
      <c r="H18" s="96"/>
      <c r="K18" s="55"/>
      <c r="L18" s="46" t="s">
        <v>93</v>
      </c>
    </row>
    <row r="19" spans="2:16" ht="16" x14ac:dyDescent="0.2">
      <c r="B19" s="9"/>
      <c r="C19" s="12" t="s">
        <v>2</v>
      </c>
      <c r="D19" s="7" t="s">
        <v>31</v>
      </c>
      <c r="E19" s="11"/>
      <c r="F19" s="78">
        <v>0</v>
      </c>
      <c r="G19" s="23">
        <v>0</v>
      </c>
      <c r="H19" s="96"/>
      <c r="K19" s="46"/>
      <c r="P19" s="53"/>
    </row>
    <row r="20" spans="2:16" ht="16" x14ac:dyDescent="0.2">
      <c r="B20" s="9"/>
      <c r="C20" s="12" t="s">
        <v>3</v>
      </c>
      <c r="D20" s="7" t="s">
        <v>26</v>
      </c>
      <c r="E20" s="11"/>
      <c r="F20" s="78">
        <v>0</v>
      </c>
      <c r="G20" s="31"/>
      <c r="H20" s="96"/>
      <c r="K20" s="115"/>
      <c r="L20" s="114"/>
      <c r="M20" s="114"/>
      <c r="N20" s="114"/>
      <c r="O20" s="114"/>
    </row>
    <row r="21" spans="2:16" ht="16" x14ac:dyDescent="0.2">
      <c r="B21" s="9"/>
      <c r="C21" s="67" t="s">
        <v>4</v>
      </c>
      <c r="D21" s="5" t="s">
        <v>27</v>
      </c>
      <c r="E21" s="5"/>
      <c r="F21" s="78">
        <v>0</v>
      </c>
      <c r="G21" s="23">
        <v>0</v>
      </c>
      <c r="H21" s="96"/>
      <c r="K21" s="49"/>
      <c r="L21" s="114"/>
      <c r="M21" s="114"/>
      <c r="N21" s="114"/>
      <c r="O21" s="114"/>
    </row>
    <row r="22" spans="2:16" ht="16" x14ac:dyDescent="0.2">
      <c r="B22" s="9"/>
      <c r="C22" s="67" t="s">
        <v>24</v>
      </c>
      <c r="D22" s="5" t="s">
        <v>92</v>
      </c>
      <c r="E22" s="5"/>
      <c r="F22" s="78">
        <v>0</v>
      </c>
      <c r="G22" s="23">
        <v>0</v>
      </c>
      <c r="H22" s="96"/>
      <c r="K22" s="49"/>
      <c r="L22" s="114"/>
      <c r="M22" s="114"/>
      <c r="N22" s="114"/>
      <c r="O22" s="114"/>
    </row>
    <row r="23" spans="2:16" ht="16" x14ac:dyDescent="0.2">
      <c r="B23" s="24" t="s">
        <v>5</v>
      </c>
      <c r="C23" s="25" t="s">
        <v>37</v>
      </c>
      <c r="D23" s="25"/>
      <c r="E23" s="5"/>
      <c r="F23" s="78">
        <f>SUM(F11:F22)</f>
        <v>0</v>
      </c>
      <c r="G23" s="23">
        <f>SUM(G11:G22)</f>
        <v>0</v>
      </c>
      <c r="H23" s="96"/>
      <c r="K23" s="49"/>
      <c r="L23" s="114"/>
      <c r="M23" s="114"/>
      <c r="N23" s="114"/>
      <c r="O23" s="114"/>
      <c r="P23" s="53"/>
    </row>
    <row r="24" spans="2:16" ht="16" x14ac:dyDescent="0.2">
      <c r="B24" s="9" t="s">
        <v>6</v>
      </c>
      <c r="C24" s="7" t="s">
        <v>88</v>
      </c>
      <c r="D24" s="7"/>
      <c r="E24" s="61"/>
      <c r="F24" s="77"/>
      <c r="G24" s="31"/>
      <c r="H24" s="98"/>
      <c r="K24" s="114"/>
      <c r="L24" s="114"/>
      <c r="M24" s="114"/>
      <c r="N24" s="114"/>
      <c r="O24" s="114"/>
    </row>
    <row r="25" spans="2:16" ht="16" x14ac:dyDescent="0.2">
      <c r="B25" s="9"/>
      <c r="C25" s="7" t="s">
        <v>94</v>
      </c>
      <c r="D25" s="7"/>
      <c r="E25" s="74">
        <v>0.44</v>
      </c>
      <c r="F25" s="78">
        <f>ROUND(($E$25)*SUM(F11:F19),0)</f>
        <v>0</v>
      </c>
      <c r="G25" s="23">
        <f>ROUND(($E$25)*SUM(G11:G19),0)</f>
        <v>0</v>
      </c>
      <c r="H25" s="96"/>
    </row>
    <row r="26" spans="2:16" ht="16" x14ac:dyDescent="0.2">
      <c r="B26" s="9"/>
      <c r="C26" s="7" t="s">
        <v>95</v>
      </c>
      <c r="D26" s="7"/>
      <c r="E26" s="71">
        <v>7.6499999999999999E-2</v>
      </c>
      <c r="F26" s="78">
        <f>ROUND($F$22*E26,0)</f>
        <v>0</v>
      </c>
      <c r="G26" s="23">
        <f>ROUND($G$22*E26,0)</f>
        <v>0</v>
      </c>
      <c r="H26" s="96"/>
    </row>
    <row r="27" spans="2:16" ht="16" x14ac:dyDescent="0.2">
      <c r="B27" s="9" t="s">
        <v>7</v>
      </c>
      <c r="C27" s="7" t="s">
        <v>89</v>
      </c>
      <c r="D27" s="7"/>
      <c r="E27" s="71"/>
      <c r="F27" s="78">
        <f>SUM(F25:F26)</f>
        <v>0</v>
      </c>
      <c r="G27" s="23">
        <f>SUM(G25:G26)</f>
        <v>0</v>
      </c>
      <c r="H27" s="96"/>
    </row>
    <row r="28" spans="2:16" ht="16" x14ac:dyDescent="0.2">
      <c r="B28" s="9" t="s">
        <v>8</v>
      </c>
      <c r="C28" s="5" t="s">
        <v>38</v>
      </c>
      <c r="D28" s="7"/>
      <c r="E28" s="11"/>
      <c r="F28" s="78">
        <f>SUM(F23+F27)</f>
        <v>0</v>
      </c>
      <c r="G28" s="23">
        <f>SUM(G23+G27)</f>
        <v>0</v>
      </c>
      <c r="H28" s="96"/>
      <c r="P28" s="53"/>
    </row>
    <row r="29" spans="2:16" ht="16" x14ac:dyDescent="0.2">
      <c r="B29" s="8" t="s">
        <v>9</v>
      </c>
      <c r="C29" s="5" t="s">
        <v>28</v>
      </c>
      <c r="D29" s="7"/>
      <c r="E29" s="14"/>
      <c r="F29" s="78">
        <v>0</v>
      </c>
      <c r="G29" s="23">
        <v>0</v>
      </c>
      <c r="H29" s="96"/>
    </row>
    <row r="30" spans="2:16" ht="16" x14ac:dyDescent="0.2">
      <c r="B30" s="15" t="s">
        <v>10</v>
      </c>
      <c r="C30" s="16" t="s">
        <v>19</v>
      </c>
      <c r="D30" s="6"/>
      <c r="E30" s="11"/>
      <c r="F30" s="78">
        <v>0</v>
      </c>
      <c r="G30" s="23">
        <v>0</v>
      </c>
      <c r="H30" s="96"/>
    </row>
    <row r="31" spans="2:16" ht="16" x14ac:dyDescent="0.2">
      <c r="B31" s="9" t="s">
        <v>11</v>
      </c>
      <c r="C31" s="17" t="s">
        <v>34</v>
      </c>
      <c r="D31" s="7"/>
      <c r="E31" s="11"/>
      <c r="F31" s="78">
        <v>0</v>
      </c>
      <c r="G31" s="23">
        <v>0</v>
      </c>
      <c r="H31" s="96"/>
    </row>
    <row r="32" spans="2:16" ht="16" x14ac:dyDescent="0.2">
      <c r="B32" s="9" t="s">
        <v>12</v>
      </c>
      <c r="C32" s="17" t="s">
        <v>35</v>
      </c>
      <c r="D32" s="7"/>
      <c r="E32" s="11"/>
      <c r="F32" s="79"/>
      <c r="G32" s="32"/>
      <c r="H32" s="96"/>
      <c r="M32" s="43" t="s">
        <v>61</v>
      </c>
    </row>
    <row r="33" spans="1:16" ht="16" x14ac:dyDescent="0.2">
      <c r="B33" s="26"/>
      <c r="C33" s="17" t="s">
        <v>39</v>
      </c>
      <c r="D33" s="7"/>
      <c r="E33" s="11"/>
      <c r="F33" s="78">
        <f>SUM(L35:L38)</f>
        <v>0</v>
      </c>
      <c r="G33" s="23">
        <v>0</v>
      </c>
      <c r="H33" s="96"/>
      <c r="K33" s="44" t="s">
        <v>55</v>
      </c>
      <c r="M33" s="43" t="s">
        <v>62</v>
      </c>
    </row>
    <row r="34" spans="1:16" ht="16" x14ac:dyDescent="0.2">
      <c r="B34" s="9"/>
      <c r="C34" s="17" t="s">
        <v>40</v>
      </c>
      <c r="D34" s="7"/>
      <c r="E34" s="11"/>
      <c r="F34" s="78">
        <v>0</v>
      </c>
      <c r="G34" s="23">
        <v>0</v>
      </c>
      <c r="H34" s="96"/>
      <c r="K34" s="44" t="s">
        <v>56</v>
      </c>
      <c r="L34" s="42" t="s">
        <v>54</v>
      </c>
      <c r="M34" s="43" t="s">
        <v>63</v>
      </c>
      <c r="P34" s="53"/>
    </row>
    <row r="35" spans="1:16" ht="16" x14ac:dyDescent="0.2">
      <c r="B35" s="9"/>
      <c r="C35" s="17" t="s">
        <v>87</v>
      </c>
      <c r="D35" s="7"/>
      <c r="E35" s="11"/>
      <c r="F35" s="78">
        <v>0</v>
      </c>
      <c r="G35" s="23">
        <v>0</v>
      </c>
      <c r="H35" s="96"/>
      <c r="K35" s="36" t="s">
        <v>50</v>
      </c>
      <c r="L35" s="39"/>
      <c r="M35" s="45">
        <f>IF(L35&gt;=25000,"25,000",L35)</f>
        <v>0</v>
      </c>
    </row>
    <row r="36" spans="1:16" ht="16" x14ac:dyDescent="0.2">
      <c r="B36" s="9" t="s">
        <v>13</v>
      </c>
      <c r="C36" s="17" t="s">
        <v>36</v>
      </c>
      <c r="D36" s="7"/>
      <c r="E36" s="11"/>
      <c r="F36" s="78">
        <v>0</v>
      </c>
      <c r="G36" s="23">
        <v>0</v>
      </c>
      <c r="H36" s="96"/>
      <c r="K36" s="37" t="s">
        <v>51</v>
      </c>
      <c r="L36" s="40"/>
      <c r="M36" s="45">
        <f>IF(L36&gt;=25000,"25,000",L36)</f>
        <v>0</v>
      </c>
    </row>
    <row r="37" spans="1:16" ht="16" x14ac:dyDescent="0.2">
      <c r="B37" s="9" t="s">
        <v>14</v>
      </c>
      <c r="C37" s="7" t="s">
        <v>18</v>
      </c>
      <c r="D37" s="7"/>
      <c r="E37" s="11"/>
      <c r="F37" s="78">
        <v>0</v>
      </c>
      <c r="G37" s="23">
        <v>0</v>
      </c>
      <c r="H37" s="96"/>
      <c r="K37" s="37" t="s">
        <v>52</v>
      </c>
      <c r="L37" s="40"/>
      <c r="M37" s="45">
        <f>IF(L37&gt;=25000,"25,000",L37)</f>
        <v>0</v>
      </c>
      <c r="P37" s="54"/>
    </row>
    <row r="38" spans="1:16" ht="16" x14ac:dyDescent="0.2">
      <c r="B38" s="9" t="s">
        <v>15</v>
      </c>
      <c r="C38" s="7" t="s">
        <v>112</v>
      </c>
      <c r="D38" s="7"/>
      <c r="E38" s="11"/>
      <c r="F38" s="78">
        <v>0</v>
      </c>
      <c r="G38" s="23">
        <v>0</v>
      </c>
      <c r="H38" s="96"/>
      <c r="K38" s="38" t="s">
        <v>53</v>
      </c>
      <c r="L38" s="41"/>
      <c r="M38" s="45">
        <f>IF(L38&gt;=25000,"25,000",L38)</f>
        <v>0</v>
      </c>
      <c r="P38" s="54"/>
    </row>
    <row r="39" spans="1:16" ht="16" x14ac:dyDescent="0.2">
      <c r="B39" s="9" t="s">
        <v>86</v>
      </c>
      <c r="C39" s="66" t="s">
        <v>107</v>
      </c>
      <c r="D39" s="76"/>
      <c r="E39" s="113">
        <v>0.36</v>
      </c>
      <c r="F39" s="80">
        <f>F20*E39</f>
        <v>0</v>
      </c>
      <c r="G39" s="32"/>
      <c r="H39" s="96"/>
      <c r="P39" s="54"/>
    </row>
    <row r="40" spans="1:16" ht="16" x14ac:dyDescent="0.2">
      <c r="B40" s="13" t="s">
        <v>90</v>
      </c>
      <c r="C40" s="6" t="s">
        <v>29</v>
      </c>
      <c r="D40" s="6"/>
      <c r="E40" s="18"/>
      <c r="F40" s="78">
        <f>SUM(F28:F39)</f>
        <v>0</v>
      </c>
      <c r="G40" s="23">
        <f>SUM(G28:G39)</f>
        <v>0</v>
      </c>
      <c r="H40" s="96"/>
      <c r="P40" s="54"/>
    </row>
    <row r="41" spans="1:16" ht="16" x14ac:dyDescent="0.2">
      <c r="B41" s="9" t="s">
        <v>91</v>
      </c>
      <c r="C41" s="7" t="s">
        <v>41</v>
      </c>
      <c r="D41" s="7"/>
      <c r="E41" s="6"/>
      <c r="F41" s="79"/>
      <c r="G41" s="32"/>
      <c r="H41" s="96"/>
      <c r="K41" s="94" t="s">
        <v>102</v>
      </c>
      <c r="P41" s="54"/>
    </row>
    <row r="42" spans="1:16" ht="16" x14ac:dyDescent="0.2">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6" x14ac:dyDescent="0.2">
      <c r="B43" s="86"/>
      <c r="C43" s="81"/>
      <c r="D43" s="82" t="s">
        <v>99</v>
      </c>
      <c r="E43" s="83"/>
      <c r="F43" s="79"/>
      <c r="G43" s="85">
        <v>0</v>
      </c>
      <c r="H43" s="99"/>
      <c r="P43" s="54"/>
    </row>
    <row r="44" spans="1:16" ht="17" thickBot="1" x14ac:dyDescent="0.25">
      <c r="B44" s="33" t="s">
        <v>113</v>
      </c>
      <c r="C44" s="19" t="s">
        <v>32</v>
      </c>
      <c r="D44" s="20"/>
      <c r="E44" s="21"/>
      <c r="F44" s="87">
        <f>SUM(F40:F43)</f>
        <v>0</v>
      </c>
      <c r="G44" s="35">
        <f>SUM(G40:G43)</f>
        <v>0</v>
      </c>
      <c r="H44" s="2"/>
      <c r="I44" s="64"/>
      <c r="P44" s="54"/>
    </row>
    <row r="45" spans="1:16" ht="16" x14ac:dyDescent="0.2">
      <c r="A45" s="65"/>
      <c r="B45" s="65" t="s">
        <v>114</v>
      </c>
      <c r="D45" s="2"/>
      <c r="E45" s="2"/>
      <c r="F45" s="2"/>
      <c r="G45" s="2"/>
      <c r="H45" s="2"/>
      <c r="I45" s="64"/>
      <c r="P45" s="54"/>
    </row>
    <row r="46" spans="1:16" ht="16" x14ac:dyDescent="0.2">
      <c r="A46" s="65"/>
      <c r="B46" s="65"/>
      <c r="C46" s="65" t="s">
        <v>115</v>
      </c>
      <c r="D46" s="2"/>
      <c r="E46" s="2"/>
      <c r="F46" s="2"/>
      <c r="G46" s="2"/>
      <c r="H46" s="70"/>
      <c r="I46" s="70"/>
      <c r="J46" s="70"/>
      <c r="P46" s="54"/>
    </row>
    <row r="47" spans="1:16" ht="16" x14ac:dyDescent="0.2">
      <c r="A47" s="135"/>
      <c r="B47" s="135"/>
      <c r="C47" s="135"/>
      <c r="D47" s="4" t="s">
        <v>16</v>
      </c>
      <c r="E47" s="139"/>
      <c r="F47" s="139"/>
      <c r="G47" s="135"/>
      <c r="H47" s="135"/>
      <c r="I47" s="135"/>
      <c r="J47" s="29"/>
      <c r="P47" s="54"/>
    </row>
    <row r="48" spans="1:16" ht="16" x14ac:dyDescent="0.2">
      <c r="A48" s="127"/>
      <c r="B48" s="127"/>
      <c r="C48" s="127"/>
      <c r="D48" s="127"/>
      <c r="E48" s="127" t="s">
        <v>20</v>
      </c>
      <c r="F48" s="127"/>
      <c r="G48" s="127"/>
      <c r="H48" s="127"/>
      <c r="I48" s="127"/>
      <c r="J48" s="29"/>
      <c r="P48" s="54"/>
    </row>
    <row r="49" spans="1:16" ht="15.75" customHeight="1" x14ac:dyDescent="0.2">
      <c r="A49" s="136"/>
      <c r="B49" s="136"/>
      <c r="C49" s="136"/>
      <c r="D49" s="136"/>
      <c r="E49" s="137" t="s">
        <v>44</v>
      </c>
      <c r="F49" s="136"/>
      <c r="G49" s="136"/>
      <c r="H49" s="136"/>
      <c r="I49" s="136"/>
      <c r="J49" s="90"/>
      <c r="P49" s="54"/>
    </row>
    <row r="50" spans="1:16" ht="36.75" customHeight="1" x14ac:dyDescent="0.2">
      <c r="C50" s="4" t="s">
        <v>22</v>
      </c>
      <c r="D50" s="90"/>
      <c r="E50" s="129" t="str">
        <f>E5</f>
        <v>(Insert project title here.  Sheet will auto-fill on subsequent years/composite)</v>
      </c>
      <c r="F50" s="129"/>
      <c r="G50" s="129"/>
      <c r="H50" s="129"/>
      <c r="I50" s="121"/>
      <c r="J50" s="22"/>
      <c r="P50" s="54"/>
    </row>
    <row r="51" spans="1:16" ht="16" x14ac:dyDescent="0.2">
      <c r="B51" s="4"/>
      <c r="C51" s="48" t="s">
        <v>21</v>
      </c>
      <c r="E51" s="66" t="str">
        <f>E6</f>
        <v>(Insert investigator(s) here.  Sheet will auto-fill on subsequent years/composite)</v>
      </c>
      <c r="F51" s="66"/>
      <c r="G51" s="66"/>
      <c r="H51" s="122"/>
      <c r="J51" s="59"/>
      <c r="P51" s="54"/>
    </row>
    <row r="52" spans="1:16" x14ac:dyDescent="0.2">
      <c r="P52" s="54"/>
    </row>
    <row r="53" spans="1:16" ht="17" thickBot="1" x14ac:dyDescent="0.25">
      <c r="H53" s="97"/>
      <c r="P53" s="54"/>
    </row>
    <row r="54" spans="1:16" ht="17" thickBot="1" x14ac:dyDescent="0.25">
      <c r="B54" s="6"/>
      <c r="C54" s="6"/>
      <c r="D54" s="6"/>
      <c r="E54" s="6"/>
      <c r="F54" s="68" t="s">
        <v>23</v>
      </c>
      <c r="G54" s="68" t="s">
        <v>98</v>
      </c>
      <c r="H54" s="98"/>
      <c r="K54" s="49" t="s">
        <v>76</v>
      </c>
      <c r="P54" s="54"/>
    </row>
    <row r="55" spans="1:16" ht="16" x14ac:dyDescent="0.2">
      <c r="B55" s="62" t="s">
        <v>0</v>
      </c>
      <c r="C55" s="63" t="s">
        <v>84</v>
      </c>
      <c r="D55" s="63"/>
      <c r="E55" s="108"/>
      <c r="F55" s="101"/>
      <c r="G55" s="60"/>
      <c r="H55" s="96"/>
      <c r="K55" s="57">
        <f>K15+(12*31)</f>
        <v>42376</v>
      </c>
      <c r="P55" s="54"/>
    </row>
    <row r="56" spans="1:16" ht="16" x14ac:dyDescent="0.2">
      <c r="B56" s="9"/>
      <c r="C56" s="10" t="s">
        <v>1</v>
      </c>
      <c r="D56" s="107" t="str">
        <f>IF(D11=""," ",D11)</f>
        <v xml:space="preserve"> </v>
      </c>
      <c r="E56" s="11"/>
      <c r="F56" s="102">
        <f t="shared" ref="F56:G61" si="0">ROUND(SUM(F11+(F11*$K$10)),0)</f>
        <v>0</v>
      </c>
      <c r="G56" s="23">
        <f t="shared" si="0"/>
        <v>0</v>
      </c>
      <c r="H56" s="96"/>
      <c r="K56" s="49"/>
      <c r="P56" s="54"/>
    </row>
    <row r="57" spans="1:16" ht="16" x14ac:dyDescent="0.2">
      <c r="B57" s="9"/>
      <c r="C57" s="10" t="s">
        <v>2</v>
      </c>
      <c r="D57" s="107" t="str">
        <f>IF(D12=""," ",D12)</f>
        <v xml:space="preserve"> </v>
      </c>
      <c r="E57" s="11"/>
      <c r="F57" s="102">
        <f t="shared" si="0"/>
        <v>0</v>
      </c>
      <c r="G57" s="23">
        <f t="shared" si="0"/>
        <v>0</v>
      </c>
      <c r="H57" s="96"/>
      <c r="K57" s="115"/>
      <c r="P57" s="54"/>
    </row>
    <row r="58" spans="1:16" ht="16" x14ac:dyDescent="0.2">
      <c r="B58" s="9"/>
      <c r="C58" s="10" t="s">
        <v>3</v>
      </c>
      <c r="D58" s="107" t="str">
        <f>IF(D13=""," ",D13)</f>
        <v xml:space="preserve"> </v>
      </c>
      <c r="E58" s="11"/>
      <c r="F58" s="102">
        <f t="shared" si="0"/>
        <v>0</v>
      </c>
      <c r="G58" s="23">
        <f t="shared" si="0"/>
        <v>0</v>
      </c>
      <c r="H58" s="96"/>
      <c r="P58" s="54"/>
    </row>
    <row r="59" spans="1:16" ht="16" x14ac:dyDescent="0.2">
      <c r="B59" s="9"/>
      <c r="C59" s="10" t="s">
        <v>4</v>
      </c>
      <c r="D59" s="107" t="str">
        <f>IF(D14=""," ",D14)</f>
        <v xml:space="preserve"> </v>
      </c>
      <c r="E59" s="11"/>
      <c r="F59" s="102">
        <f t="shared" si="0"/>
        <v>0</v>
      </c>
      <c r="G59" s="23">
        <f t="shared" si="0"/>
        <v>0</v>
      </c>
      <c r="H59" s="96"/>
      <c r="P59" s="54"/>
    </row>
    <row r="60" spans="1:16" ht="16" x14ac:dyDescent="0.2">
      <c r="B60" s="9"/>
      <c r="C60" s="12" t="s">
        <v>24</v>
      </c>
      <c r="D60" s="107" t="str">
        <f>IF(D15=""," ",D15)</f>
        <v xml:space="preserve"> </v>
      </c>
      <c r="E60" s="11"/>
      <c r="F60" s="102">
        <f t="shared" si="0"/>
        <v>0</v>
      </c>
      <c r="G60" s="23">
        <f t="shared" si="0"/>
        <v>0</v>
      </c>
      <c r="H60" s="96"/>
      <c r="P60" s="54"/>
    </row>
    <row r="61" spans="1:16" ht="16" x14ac:dyDescent="0.2">
      <c r="B61" s="9"/>
      <c r="C61" s="12" t="s">
        <v>25</v>
      </c>
      <c r="D61" s="7" t="s">
        <v>48</v>
      </c>
      <c r="E61" s="11"/>
      <c r="F61" s="102">
        <f t="shared" si="0"/>
        <v>0</v>
      </c>
      <c r="G61" s="23">
        <f t="shared" si="0"/>
        <v>0</v>
      </c>
      <c r="H61" s="98"/>
      <c r="P61" s="54"/>
    </row>
    <row r="62" spans="1:16" ht="16" x14ac:dyDescent="0.2">
      <c r="B62" s="9" t="s">
        <v>33</v>
      </c>
      <c r="C62" s="66" t="s">
        <v>85</v>
      </c>
      <c r="D62" s="7"/>
      <c r="E62" s="11"/>
      <c r="F62" s="103"/>
      <c r="G62" s="31"/>
      <c r="H62" s="96"/>
      <c r="P62" s="54"/>
    </row>
    <row r="63" spans="1:16" ht="16" x14ac:dyDescent="0.2">
      <c r="B63" s="9"/>
      <c r="C63" s="12" t="s">
        <v>1</v>
      </c>
      <c r="D63" s="7" t="s">
        <v>30</v>
      </c>
      <c r="E63" s="11"/>
      <c r="F63" s="102">
        <f>ROUND(SUM(F18+(F18*$K$10)),0)</f>
        <v>0</v>
      </c>
      <c r="G63" s="23">
        <f>ROUND(SUM(G18+(G18*$K$10)),0)</f>
        <v>0</v>
      </c>
      <c r="H63" s="96"/>
      <c r="P63" s="54"/>
    </row>
    <row r="64" spans="1:16" ht="16" x14ac:dyDescent="0.2">
      <c r="B64" s="9"/>
      <c r="C64" s="12" t="s">
        <v>2</v>
      </c>
      <c r="D64" s="7" t="s">
        <v>31</v>
      </c>
      <c r="E64" s="11"/>
      <c r="F64" s="102">
        <f>ROUND(SUM(F19+(F19*$K$10)),0)</f>
        <v>0</v>
      </c>
      <c r="G64" s="23">
        <f>ROUND(SUM(G19+(G19*$K$10)),0)</f>
        <v>0</v>
      </c>
      <c r="H64" s="96"/>
      <c r="P64" s="54"/>
    </row>
    <row r="65" spans="2:16" ht="16" x14ac:dyDescent="0.2">
      <c r="B65" s="9"/>
      <c r="C65" s="12" t="s">
        <v>3</v>
      </c>
      <c r="D65" s="7" t="s">
        <v>26</v>
      </c>
      <c r="E65" s="11"/>
      <c r="F65" s="102">
        <f>ROUND(SUM(F20+(F20*$K$10)),0)</f>
        <v>0</v>
      </c>
      <c r="G65" s="31"/>
      <c r="H65" s="96"/>
      <c r="P65" s="54"/>
    </row>
    <row r="66" spans="2:16" ht="16" x14ac:dyDescent="0.2">
      <c r="B66" s="9"/>
      <c r="C66" s="12" t="s">
        <v>4</v>
      </c>
      <c r="D66" s="7" t="s">
        <v>27</v>
      </c>
      <c r="E66" s="11"/>
      <c r="F66" s="102">
        <f>ROUND(SUM(F21+(F21*$K$10)),0)</f>
        <v>0</v>
      </c>
      <c r="G66" s="23">
        <f>ROUND(SUM(G21+(G21*$K$10)),0)</f>
        <v>0</v>
      </c>
      <c r="H66" s="96"/>
      <c r="P66" s="54"/>
    </row>
    <row r="67" spans="2:16" ht="16" x14ac:dyDescent="0.2">
      <c r="B67" s="9"/>
      <c r="C67" s="12" t="s">
        <v>24</v>
      </c>
      <c r="D67" s="7" t="s">
        <v>92</v>
      </c>
      <c r="E67" s="11"/>
      <c r="F67" s="102">
        <v>0</v>
      </c>
      <c r="G67" s="23">
        <v>0</v>
      </c>
      <c r="H67" s="96"/>
      <c r="P67" s="54"/>
    </row>
    <row r="68" spans="2:16" ht="16" x14ac:dyDescent="0.2">
      <c r="B68" s="24" t="s">
        <v>5</v>
      </c>
      <c r="C68" s="25" t="s">
        <v>37</v>
      </c>
      <c r="D68" s="25"/>
      <c r="E68" s="11"/>
      <c r="F68" s="102">
        <f>SUM(F56:F67)</f>
        <v>0</v>
      </c>
      <c r="G68" s="23">
        <f>SUM(G56:G67)</f>
        <v>0</v>
      </c>
      <c r="H68" s="98"/>
      <c r="P68" s="54"/>
    </row>
    <row r="69" spans="2:16" ht="16" x14ac:dyDescent="0.2">
      <c r="B69" s="9" t="s">
        <v>6</v>
      </c>
      <c r="C69" s="7" t="s">
        <v>88</v>
      </c>
      <c r="D69" s="7"/>
      <c r="E69" s="61"/>
      <c r="F69" s="103"/>
      <c r="G69" s="31"/>
      <c r="H69" s="96"/>
      <c r="P69" s="54"/>
    </row>
    <row r="70" spans="2:16" ht="16" x14ac:dyDescent="0.2">
      <c r="B70" s="9"/>
      <c r="C70" s="7" t="s">
        <v>94</v>
      </c>
      <c r="D70" s="7"/>
      <c r="E70" s="74">
        <v>0.44</v>
      </c>
      <c r="F70" s="102">
        <f>ROUND(($E$70)*SUM(F56:F64),0)</f>
        <v>0</v>
      </c>
      <c r="G70" s="23">
        <f>ROUND(($E$70)*SUM(G56:G64),0)</f>
        <v>0</v>
      </c>
      <c r="H70" s="96"/>
      <c r="P70" s="54"/>
    </row>
    <row r="71" spans="2:16" ht="16" x14ac:dyDescent="0.2">
      <c r="B71" s="9"/>
      <c r="C71" s="7" t="s">
        <v>95</v>
      </c>
      <c r="D71" s="7"/>
      <c r="E71" s="71">
        <v>7.6499999999999999E-2</v>
      </c>
      <c r="F71" s="102">
        <f>F67*$E$71</f>
        <v>0</v>
      </c>
      <c r="G71" s="23">
        <f>G67*$E$71</f>
        <v>0</v>
      </c>
      <c r="H71" s="96"/>
      <c r="P71" s="54"/>
    </row>
    <row r="72" spans="2:16" ht="16" x14ac:dyDescent="0.2">
      <c r="B72" s="9" t="s">
        <v>7</v>
      </c>
      <c r="C72" s="7" t="s">
        <v>89</v>
      </c>
      <c r="D72" s="7"/>
      <c r="E72" s="71"/>
      <c r="F72" s="102">
        <f>SUM(F70:F71)</f>
        <v>0</v>
      </c>
      <c r="G72" s="23">
        <f>SUM(G70:G71)</f>
        <v>0</v>
      </c>
      <c r="H72" s="96"/>
      <c r="P72" s="54"/>
    </row>
    <row r="73" spans="2:16" ht="16" x14ac:dyDescent="0.2">
      <c r="B73" s="9" t="s">
        <v>8</v>
      </c>
      <c r="C73" s="7" t="s">
        <v>38</v>
      </c>
      <c r="D73" s="7"/>
      <c r="E73" s="11"/>
      <c r="F73" s="102">
        <f>SUM(F68+F72)</f>
        <v>0</v>
      </c>
      <c r="G73" s="23">
        <f>SUM(G68+G72)</f>
        <v>0</v>
      </c>
      <c r="H73" s="96"/>
      <c r="P73" s="54"/>
    </row>
    <row r="74" spans="2:16" ht="16" x14ac:dyDescent="0.2">
      <c r="B74" s="9" t="s">
        <v>9</v>
      </c>
      <c r="C74" s="7" t="s">
        <v>28</v>
      </c>
      <c r="D74" s="7"/>
      <c r="E74" s="11"/>
      <c r="F74" s="102">
        <f t="shared" ref="F74:G76" si="1">ROUND(SUM(F29+(F29*$K$13)),0)</f>
        <v>0</v>
      </c>
      <c r="G74" s="23">
        <f t="shared" si="1"/>
        <v>0</v>
      </c>
      <c r="H74" s="96"/>
      <c r="P74" s="54"/>
    </row>
    <row r="75" spans="2:16" ht="16" x14ac:dyDescent="0.2">
      <c r="B75" s="9" t="s">
        <v>10</v>
      </c>
      <c r="C75" s="17" t="s">
        <v>19</v>
      </c>
      <c r="D75" s="7"/>
      <c r="E75" s="11"/>
      <c r="F75" s="102">
        <f t="shared" si="1"/>
        <v>0</v>
      </c>
      <c r="G75" s="23">
        <f t="shared" si="1"/>
        <v>0</v>
      </c>
      <c r="H75" s="96"/>
      <c r="M75" s="43" t="s">
        <v>61</v>
      </c>
      <c r="P75" s="54"/>
    </row>
    <row r="76" spans="2:16" ht="16" x14ac:dyDescent="0.2">
      <c r="B76" s="9" t="s">
        <v>11</v>
      </c>
      <c r="C76" s="17" t="s">
        <v>34</v>
      </c>
      <c r="D76" s="7"/>
      <c r="E76" s="11"/>
      <c r="F76" s="102">
        <f t="shared" si="1"/>
        <v>0</v>
      </c>
      <c r="G76" s="23">
        <f t="shared" si="1"/>
        <v>0</v>
      </c>
      <c r="H76" s="96"/>
      <c r="K76" s="44" t="s">
        <v>55</v>
      </c>
      <c r="M76" s="43" t="s">
        <v>62</v>
      </c>
      <c r="P76" s="54"/>
    </row>
    <row r="77" spans="2:16" ht="16" x14ac:dyDescent="0.2">
      <c r="B77" s="9" t="s">
        <v>12</v>
      </c>
      <c r="C77" s="17" t="s">
        <v>35</v>
      </c>
      <c r="D77" s="7"/>
      <c r="E77" s="11"/>
      <c r="F77" s="104"/>
      <c r="G77" s="32"/>
      <c r="H77" s="96"/>
      <c r="K77" s="44" t="s">
        <v>56</v>
      </c>
      <c r="L77" s="42" t="s">
        <v>57</v>
      </c>
      <c r="M77" s="43" t="s">
        <v>63</v>
      </c>
      <c r="P77" s="54"/>
    </row>
    <row r="78" spans="2:16" ht="16" x14ac:dyDescent="0.2">
      <c r="B78" s="26"/>
      <c r="C78" s="17" t="s">
        <v>39</v>
      </c>
      <c r="D78" s="7"/>
      <c r="E78" s="11"/>
      <c r="F78" s="102">
        <f>SUM(L78:L81)</f>
        <v>0</v>
      </c>
      <c r="G78" s="23">
        <v>0</v>
      </c>
      <c r="H78" s="96"/>
      <c r="K78" s="36" t="s">
        <v>50</v>
      </c>
      <c r="L78" s="39"/>
      <c r="M78" s="45">
        <f>IF(L78+M35&gt;=25000,25000-M35,L78)</f>
        <v>0</v>
      </c>
      <c r="P78" s="54"/>
    </row>
    <row r="79" spans="2:16" ht="16" x14ac:dyDescent="0.2">
      <c r="B79" s="9"/>
      <c r="C79" s="17" t="s">
        <v>40</v>
      </c>
      <c r="D79" s="7"/>
      <c r="E79" s="11"/>
      <c r="F79" s="102">
        <f t="shared" ref="F79:G81" si="2">ROUND(SUM(F34+(F34*$K$13)),0)</f>
        <v>0</v>
      </c>
      <c r="G79" s="23">
        <f t="shared" si="2"/>
        <v>0</v>
      </c>
      <c r="H79" s="96"/>
      <c r="K79" s="37" t="s">
        <v>51</v>
      </c>
      <c r="L79" s="40"/>
      <c r="M79" s="45">
        <f>IF(L79+M36&gt;=25000,25000-M36,L79)</f>
        <v>0</v>
      </c>
      <c r="P79" s="54"/>
    </row>
    <row r="80" spans="2:16" ht="16" x14ac:dyDescent="0.2">
      <c r="B80" s="9"/>
      <c r="C80" s="17" t="s">
        <v>87</v>
      </c>
      <c r="D80" s="7"/>
      <c r="E80" s="11"/>
      <c r="F80" s="102">
        <f t="shared" si="2"/>
        <v>0</v>
      </c>
      <c r="G80" s="23">
        <f t="shared" si="2"/>
        <v>0</v>
      </c>
      <c r="H80" s="96"/>
      <c r="K80" s="37" t="s">
        <v>52</v>
      </c>
      <c r="L80" s="40"/>
      <c r="M80" s="45">
        <f>IF(L80+M37&gt;=25000,25000-M37,L80)</f>
        <v>0</v>
      </c>
      <c r="P80" s="54"/>
    </row>
    <row r="81" spans="1:16" ht="16" x14ac:dyDescent="0.2">
      <c r="B81" s="9" t="s">
        <v>13</v>
      </c>
      <c r="C81" s="17" t="s">
        <v>36</v>
      </c>
      <c r="D81" s="7"/>
      <c r="E81" s="11"/>
      <c r="F81" s="102">
        <f t="shared" si="2"/>
        <v>0</v>
      </c>
      <c r="G81" s="23">
        <f t="shared" si="2"/>
        <v>0</v>
      </c>
      <c r="H81" s="96"/>
      <c r="K81" s="38" t="s">
        <v>53</v>
      </c>
      <c r="L81" s="41"/>
      <c r="M81" s="45">
        <f>IF(L81+M38&gt;=25000,25000-M38,L81)</f>
        <v>0</v>
      </c>
      <c r="P81" s="54"/>
    </row>
    <row r="82" spans="1:16" ht="16" x14ac:dyDescent="0.2">
      <c r="B82" s="9" t="s">
        <v>14</v>
      </c>
      <c r="C82" s="7" t="s">
        <v>18</v>
      </c>
      <c r="D82" s="7"/>
      <c r="E82" s="11"/>
      <c r="F82" s="102">
        <v>0</v>
      </c>
      <c r="G82" s="23">
        <v>0</v>
      </c>
      <c r="H82" s="96"/>
      <c r="P82" s="54"/>
    </row>
    <row r="83" spans="1:16" ht="16" x14ac:dyDescent="0.2">
      <c r="B83" s="9" t="s">
        <v>15</v>
      </c>
      <c r="C83" s="7" t="s">
        <v>112</v>
      </c>
      <c r="D83" s="7"/>
      <c r="E83" s="11"/>
      <c r="F83" s="102">
        <v>0</v>
      </c>
      <c r="G83" s="23">
        <v>0</v>
      </c>
      <c r="H83" s="96"/>
      <c r="P83" s="54"/>
    </row>
    <row r="84" spans="1:16" ht="16" x14ac:dyDescent="0.2">
      <c r="B84" s="9" t="s">
        <v>86</v>
      </c>
      <c r="C84" s="66" t="s">
        <v>107</v>
      </c>
      <c r="D84" s="76"/>
      <c r="E84" s="113">
        <v>0.36</v>
      </c>
      <c r="F84" s="80">
        <f>F65*E84</f>
        <v>0</v>
      </c>
      <c r="G84" s="32"/>
      <c r="H84" s="96"/>
      <c r="K84" s="94"/>
      <c r="P84" s="54"/>
    </row>
    <row r="85" spans="1:16" ht="16" x14ac:dyDescent="0.2">
      <c r="B85" s="9" t="s">
        <v>90</v>
      </c>
      <c r="C85" s="7" t="s">
        <v>29</v>
      </c>
      <c r="D85" s="7"/>
      <c r="E85" s="11"/>
      <c r="F85" s="102">
        <f>SUM(F73:F84)</f>
        <v>0</v>
      </c>
      <c r="G85" s="23">
        <f>SUM(G73:G84)</f>
        <v>0</v>
      </c>
      <c r="H85" s="96"/>
      <c r="P85" s="54"/>
    </row>
    <row r="86" spans="1:16" ht="16" x14ac:dyDescent="0.2">
      <c r="B86" s="9" t="s">
        <v>91</v>
      </c>
      <c r="C86" s="7" t="s">
        <v>41</v>
      </c>
      <c r="D86" s="7"/>
      <c r="E86" s="11"/>
      <c r="F86" s="104"/>
      <c r="G86" s="32"/>
      <c r="H86" s="96"/>
      <c r="P86" s="54"/>
    </row>
    <row r="87" spans="1:16" ht="16" x14ac:dyDescent="0.2">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6" x14ac:dyDescent="0.2">
      <c r="B88" s="34"/>
      <c r="C88" s="81"/>
      <c r="D88" s="82" t="s">
        <v>99</v>
      </c>
      <c r="E88" s="83"/>
      <c r="F88" s="104"/>
      <c r="G88" s="85">
        <v>0</v>
      </c>
      <c r="H88" s="70"/>
      <c r="I88" s="70"/>
      <c r="J88" s="70"/>
      <c r="P88" s="54"/>
    </row>
    <row r="89" spans="1:16" ht="17" thickBot="1" x14ac:dyDescent="0.25">
      <c r="A89" s="65"/>
      <c r="B89" s="109" t="s">
        <v>113</v>
      </c>
      <c r="C89" s="110" t="s">
        <v>32</v>
      </c>
      <c r="D89" s="111"/>
      <c r="E89" s="111"/>
      <c r="F89" s="106">
        <f>SUM(F85:F88)</f>
        <v>0</v>
      </c>
      <c r="G89" s="35">
        <f>SUM(G85:G88)</f>
        <v>0</v>
      </c>
      <c r="H89" s="70"/>
      <c r="I89" s="70"/>
      <c r="J89" s="70"/>
      <c r="P89" s="54"/>
    </row>
    <row r="90" spans="1:16" ht="16" x14ac:dyDescent="0.2">
      <c r="A90" s="65"/>
      <c r="B90" s="65" t="s">
        <v>114</v>
      </c>
      <c r="D90" s="2"/>
      <c r="E90" s="2"/>
      <c r="F90" s="2"/>
      <c r="G90" s="2"/>
      <c r="H90" s="70"/>
      <c r="I90" s="70"/>
      <c r="J90" s="70"/>
      <c r="P90" s="54"/>
    </row>
    <row r="91" spans="1:16" ht="16" x14ac:dyDescent="0.2">
      <c r="A91" s="65"/>
      <c r="B91" s="65"/>
      <c r="C91" s="65" t="s">
        <v>115</v>
      </c>
      <c r="D91" s="2"/>
      <c r="E91" s="2"/>
      <c r="F91" s="2"/>
      <c r="G91" s="2"/>
      <c r="H91" s="120"/>
      <c r="I91" s="120"/>
      <c r="J91" s="120"/>
      <c r="P91" s="54"/>
    </row>
    <row r="92" spans="1:16" ht="16" x14ac:dyDescent="0.2">
      <c r="A92" s="135"/>
      <c r="B92" s="135"/>
      <c r="C92" s="135"/>
      <c r="D92" s="4" t="s">
        <v>16</v>
      </c>
      <c r="E92" s="139"/>
      <c r="F92" s="139"/>
      <c r="G92" s="135"/>
      <c r="H92" s="135"/>
      <c r="I92" s="135"/>
      <c r="J92" s="59"/>
    </row>
    <row r="93" spans="1:16" ht="16" x14ac:dyDescent="0.2">
      <c r="A93" s="127"/>
      <c r="B93" s="127"/>
      <c r="C93" s="127"/>
      <c r="D93" s="127"/>
      <c r="E93" s="127" t="s">
        <v>20</v>
      </c>
      <c r="F93" s="127"/>
      <c r="G93" s="127"/>
      <c r="H93" s="127"/>
      <c r="I93" s="127"/>
    </row>
    <row r="94" spans="1:16" ht="16" x14ac:dyDescent="0.2">
      <c r="A94" s="127"/>
      <c r="B94" s="127"/>
      <c r="C94" s="127"/>
      <c r="D94" s="127"/>
      <c r="E94" s="128" t="s">
        <v>49</v>
      </c>
      <c r="F94" s="127"/>
      <c r="G94" s="127"/>
      <c r="H94" s="127"/>
      <c r="I94" s="127"/>
    </row>
    <row r="95" spans="1:16" ht="36.75" customHeight="1" x14ac:dyDescent="0.2">
      <c r="B95" s="4" t="s">
        <v>22</v>
      </c>
      <c r="E95" s="129" t="str">
        <f>E5</f>
        <v>(Insert project title here.  Sheet will auto-fill on subsequent years/composite)</v>
      </c>
      <c r="F95" s="129"/>
      <c r="G95" s="129"/>
      <c r="H95" s="129"/>
    </row>
    <row r="96" spans="1:16" ht="16" x14ac:dyDescent="0.2">
      <c r="B96" s="48" t="s">
        <v>21</v>
      </c>
      <c r="E96" s="121" t="str">
        <f>E6</f>
        <v>(Insert investigator(s) here.  Sheet will auto-fill on subsequent years/composite)</v>
      </c>
      <c r="F96" s="121"/>
      <c r="G96" s="121"/>
      <c r="H96" s="125"/>
    </row>
    <row r="97" spans="2:8" ht="16" x14ac:dyDescent="0.2">
      <c r="H97" s="96"/>
    </row>
    <row r="98" spans="2:8" ht="17" thickBot="1" x14ac:dyDescent="0.25">
      <c r="H98" s="96"/>
    </row>
    <row r="99" spans="2:8" ht="17" thickBot="1" x14ac:dyDescent="0.25">
      <c r="B99" s="6"/>
      <c r="C99" s="6"/>
      <c r="D99" s="6"/>
      <c r="E99" s="6"/>
      <c r="F99" s="68" t="s">
        <v>23</v>
      </c>
      <c r="G99" s="100" t="s">
        <v>98</v>
      </c>
      <c r="H99" s="96"/>
    </row>
    <row r="100" spans="2:8" ht="16" x14ac:dyDescent="0.2">
      <c r="B100" s="62" t="s">
        <v>0</v>
      </c>
      <c r="C100" s="69" t="s">
        <v>84</v>
      </c>
      <c r="D100" s="63"/>
      <c r="E100" s="63"/>
      <c r="F100" s="91"/>
      <c r="G100" s="92"/>
      <c r="H100" s="96"/>
    </row>
    <row r="101" spans="2:8" ht="16" x14ac:dyDescent="0.2">
      <c r="B101" s="9"/>
      <c r="C101" s="10" t="s">
        <v>1</v>
      </c>
      <c r="D101" s="7" t="str">
        <f>IF(D11=""," ",D11)</f>
        <v xml:space="preserve"> </v>
      </c>
      <c r="E101" s="11"/>
      <c r="F101" s="78">
        <f t="shared" ref="F101:G106" si="3">F11+F56</f>
        <v>0</v>
      </c>
      <c r="G101" s="23">
        <f t="shared" si="3"/>
        <v>0</v>
      </c>
      <c r="H101" s="96"/>
    </row>
    <row r="102" spans="2:8" ht="16" x14ac:dyDescent="0.2">
      <c r="B102" s="9"/>
      <c r="C102" s="10" t="s">
        <v>2</v>
      </c>
      <c r="D102" s="7" t="str">
        <f>IF(D12=""," ",D12)</f>
        <v xml:space="preserve"> </v>
      </c>
      <c r="E102" s="11"/>
      <c r="F102" s="78">
        <f t="shared" si="3"/>
        <v>0</v>
      </c>
      <c r="G102" s="23">
        <f t="shared" si="3"/>
        <v>0</v>
      </c>
      <c r="H102" s="96"/>
    </row>
    <row r="103" spans="2:8" ht="16" x14ac:dyDescent="0.2">
      <c r="B103" s="9"/>
      <c r="C103" s="10" t="s">
        <v>3</v>
      </c>
      <c r="D103" s="7" t="str">
        <f>IF(D13=""," ",D13)</f>
        <v xml:space="preserve"> </v>
      </c>
      <c r="E103" s="11"/>
      <c r="F103" s="78">
        <f t="shared" si="3"/>
        <v>0</v>
      </c>
      <c r="G103" s="23">
        <f t="shared" si="3"/>
        <v>0</v>
      </c>
      <c r="H103" s="96"/>
    </row>
    <row r="104" spans="2:8" ht="16" x14ac:dyDescent="0.2">
      <c r="B104" s="9"/>
      <c r="C104" s="10" t="s">
        <v>4</v>
      </c>
      <c r="D104" s="7" t="str">
        <f>IF(D14=""," ",D14)</f>
        <v xml:space="preserve"> </v>
      </c>
      <c r="E104" s="11"/>
      <c r="F104" s="78">
        <f t="shared" si="3"/>
        <v>0</v>
      </c>
      <c r="G104" s="23">
        <f t="shared" si="3"/>
        <v>0</v>
      </c>
      <c r="H104" s="96"/>
    </row>
    <row r="105" spans="2:8" ht="16" x14ac:dyDescent="0.2">
      <c r="B105" s="9"/>
      <c r="C105" s="12" t="s">
        <v>24</v>
      </c>
      <c r="D105" s="7" t="str">
        <f>IF(D15=""," ",D15)</f>
        <v xml:space="preserve"> </v>
      </c>
      <c r="E105" s="11"/>
      <c r="F105" s="78">
        <f t="shared" si="3"/>
        <v>0</v>
      </c>
      <c r="G105" s="23">
        <f t="shared" si="3"/>
        <v>0</v>
      </c>
      <c r="H105" s="96"/>
    </row>
    <row r="106" spans="2:8" ht="16" x14ac:dyDescent="0.2">
      <c r="B106" s="9"/>
      <c r="C106" s="12" t="s">
        <v>25</v>
      </c>
      <c r="D106" s="7" t="s">
        <v>48</v>
      </c>
      <c r="E106" s="11"/>
      <c r="F106" s="78">
        <f t="shared" si="3"/>
        <v>0</v>
      </c>
      <c r="G106" s="23">
        <f t="shared" si="3"/>
        <v>0</v>
      </c>
      <c r="H106" s="96"/>
    </row>
    <row r="107" spans="2:8" ht="16" x14ac:dyDescent="0.2">
      <c r="B107" s="9" t="s">
        <v>33</v>
      </c>
      <c r="C107" s="66" t="s">
        <v>85</v>
      </c>
      <c r="D107" s="7"/>
      <c r="E107" s="11"/>
      <c r="F107" s="79"/>
      <c r="G107" s="32"/>
      <c r="H107" s="96"/>
    </row>
    <row r="108" spans="2:8" ht="16" x14ac:dyDescent="0.2">
      <c r="B108" s="9"/>
      <c r="C108" s="75" t="s">
        <v>1</v>
      </c>
      <c r="D108" s="7" t="s">
        <v>30</v>
      </c>
      <c r="E108" s="11"/>
      <c r="F108" s="78">
        <f t="shared" ref="F108:G113" si="4">F18+F63</f>
        <v>0</v>
      </c>
      <c r="G108" s="23">
        <f t="shared" si="4"/>
        <v>0</v>
      </c>
      <c r="H108" s="96"/>
    </row>
    <row r="109" spans="2:8" ht="16" x14ac:dyDescent="0.2">
      <c r="B109" s="9"/>
      <c r="C109" s="12" t="s">
        <v>2</v>
      </c>
      <c r="D109" s="7" t="s">
        <v>31</v>
      </c>
      <c r="E109" s="11"/>
      <c r="F109" s="78">
        <f t="shared" si="4"/>
        <v>0</v>
      </c>
      <c r="G109" s="23">
        <f t="shared" si="4"/>
        <v>0</v>
      </c>
      <c r="H109" s="98"/>
    </row>
    <row r="110" spans="2:8" ht="16" x14ac:dyDescent="0.2">
      <c r="B110" s="9"/>
      <c r="C110" s="12" t="s">
        <v>3</v>
      </c>
      <c r="D110" s="7" t="s">
        <v>26</v>
      </c>
      <c r="E110" s="5"/>
      <c r="F110" s="78">
        <f t="shared" si="4"/>
        <v>0</v>
      </c>
      <c r="G110" s="23">
        <f t="shared" si="4"/>
        <v>0</v>
      </c>
      <c r="H110" s="96"/>
    </row>
    <row r="111" spans="2:8" ht="16" x14ac:dyDescent="0.2">
      <c r="B111" s="9"/>
      <c r="C111" s="12" t="s">
        <v>4</v>
      </c>
      <c r="D111" s="7" t="s">
        <v>27</v>
      </c>
      <c r="E111" s="7"/>
      <c r="F111" s="78">
        <f t="shared" si="4"/>
        <v>0</v>
      </c>
      <c r="G111" s="23">
        <f t="shared" si="4"/>
        <v>0</v>
      </c>
      <c r="H111" s="96"/>
    </row>
    <row r="112" spans="2:8" ht="16" x14ac:dyDescent="0.2">
      <c r="B112" s="8"/>
      <c r="C112" s="67" t="s">
        <v>24</v>
      </c>
      <c r="D112" s="5" t="s">
        <v>92</v>
      </c>
      <c r="E112" s="5"/>
      <c r="F112" s="78">
        <f t="shared" si="4"/>
        <v>0</v>
      </c>
      <c r="G112" s="23">
        <f t="shared" si="4"/>
        <v>0</v>
      </c>
      <c r="H112" s="96"/>
    </row>
    <row r="113" spans="2:8" ht="16" x14ac:dyDescent="0.2">
      <c r="B113" s="24" t="s">
        <v>5</v>
      </c>
      <c r="C113" s="25" t="s">
        <v>37</v>
      </c>
      <c r="D113" s="25"/>
      <c r="E113" s="5"/>
      <c r="F113" s="78">
        <f t="shared" si="4"/>
        <v>0</v>
      </c>
      <c r="G113" s="23">
        <f t="shared" si="4"/>
        <v>0</v>
      </c>
      <c r="H113" s="96"/>
    </row>
    <row r="114" spans="2:8" ht="16" x14ac:dyDescent="0.2">
      <c r="B114" s="9" t="s">
        <v>6</v>
      </c>
      <c r="C114" s="7" t="s">
        <v>88</v>
      </c>
      <c r="D114" s="7"/>
      <c r="E114" s="61"/>
      <c r="F114" s="77"/>
      <c r="G114" s="31"/>
      <c r="H114" s="96"/>
    </row>
    <row r="115" spans="2:8" ht="16" x14ac:dyDescent="0.2">
      <c r="B115" s="9"/>
      <c r="C115" s="7" t="s">
        <v>97</v>
      </c>
      <c r="D115" s="7"/>
      <c r="E115" s="61"/>
      <c r="F115" s="78">
        <f t="shared" ref="F115:G121" si="5">F25+F70</f>
        <v>0</v>
      </c>
      <c r="G115" s="23">
        <f t="shared" si="5"/>
        <v>0</v>
      </c>
      <c r="H115" s="96"/>
    </row>
    <row r="116" spans="2:8" ht="16" x14ac:dyDescent="0.2">
      <c r="B116" s="9"/>
      <c r="C116" s="7" t="s">
        <v>96</v>
      </c>
      <c r="D116" s="7"/>
      <c r="E116" s="71"/>
      <c r="F116" s="78">
        <f t="shared" si="5"/>
        <v>0</v>
      </c>
      <c r="G116" s="23">
        <f t="shared" si="5"/>
        <v>0</v>
      </c>
      <c r="H116" s="96"/>
    </row>
    <row r="117" spans="2:8" ht="16" x14ac:dyDescent="0.2">
      <c r="B117" s="9" t="s">
        <v>7</v>
      </c>
      <c r="C117" s="7" t="s">
        <v>89</v>
      </c>
      <c r="D117" s="7"/>
      <c r="E117" s="71"/>
      <c r="F117" s="78">
        <f t="shared" si="5"/>
        <v>0</v>
      </c>
      <c r="G117" s="23">
        <f t="shared" si="5"/>
        <v>0</v>
      </c>
      <c r="H117" s="96"/>
    </row>
    <row r="118" spans="2:8" ht="16" x14ac:dyDescent="0.2">
      <c r="B118" s="9" t="s">
        <v>8</v>
      </c>
      <c r="C118" s="5" t="s">
        <v>38</v>
      </c>
      <c r="D118" s="7"/>
      <c r="E118" s="11"/>
      <c r="F118" s="78">
        <f t="shared" si="5"/>
        <v>0</v>
      </c>
      <c r="G118" s="23">
        <f t="shared" si="5"/>
        <v>0</v>
      </c>
      <c r="H118" s="96"/>
    </row>
    <row r="119" spans="2:8" ht="16" x14ac:dyDescent="0.2">
      <c r="B119" s="8" t="s">
        <v>9</v>
      </c>
      <c r="C119" s="5" t="s">
        <v>28</v>
      </c>
      <c r="D119" s="7"/>
      <c r="E119" s="14"/>
      <c r="F119" s="78">
        <f t="shared" si="5"/>
        <v>0</v>
      </c>
      <c r="G119" s="23">
        <f t="shared" si="5"/>
        <v>0</v>
      </c>
      <c r="H119" s="96"/>
    </row>
    <row r="120" spans="2:8" ht="16" x14ac:dyDescent="0.2">
      <c r="B120" s="15" t="s">
        <v>10</v>
      </c>
      <c r="C120" s="16" t="s">
        <v>19</v>
      </c>
      <c r="D120" s="6"/>
      <c r="E120" s="11"/>
      <c r="F120" s="78">
        <f t="shared" si="5"/>
        <v>0</v>
      </c>
      <c r="G120" s="23">
        <f t="shared" si="5"/>
        <v>0</v>
      </c>
      <c r="H120" s="96"/>
    </row>
    <row r="121" spans="2:8" ht="16" x14ac:dyDescent="0.2">
      <c r="B121" s="9" t="s">
        <v>11</v>
      </c>
      <c r="C121" s="17" t="s">
        <v>34</v>
      </c>
      <c r="D121" s="7"/>
      <c r="E121" s="11"/>
      <c r="F121" s="78">
        <f t="shared" si="5"/>
        <v>0</v>
      </c>
      <c r="G121" s="23">
        <f t="shared" si="5"/>
        <v>0</v>
      </c>
      <c r="H121" s="96"/>
    </row>
    <row r="122" spans="2:8" ht="16" x14ac:dyDescent="0.2">
      <c r="B122" s="9" t="s">
        <v>12</v>
      </c>
      <c r="C122" s="17" t="s">
        <v>35</v>
      </c>
      <c r="D122" s="7"/>
      <c r="E122" s="11"/>
      <c r="F122" s="79"/>
      <c r="G122" s="32"/>
      <c r="H122" s="96"/>
    </row>
    <row r="123" spans="2:8" ht="16" x14ac:dyDescent="0.2">
      <c r="B123" s="26"/>
      <c r="C123" s="17" t="s">
        <v>39</v>
      </c>
      <c r="D123" s="7"/>
      <c r="E123" s="11"/>
      <c r="F123" s="78">
        <f t="shared" ref="F123:G128" si="6">F33+F78</f>
        <v>0</v>
      </c>
      <c r="G123" s="23">
        <f t="shared" si="6"/>
        <v>0</v>
      </c>
      <c r="H123" s="96"/>
    </row>
    <row r="124" spans="2:8" ht="16" x14ac:dyDescent="0.2">
      <c r="B124" s="9"/>
      <c r="C124" s="17" t="s">
        <v>40</v>
      </c>
      <c r="D124" s="7"/>
      <c r="E124" s="11"/>
      <c r="F124" s="78">
        <f t="shared" si="6"/>
        <v>0</v>
      </c>
      <c r="G124" s="23">
        <f t="shared" si="6"/>
        <v>0</v>
      </c>
      <c r="H124" s="96"/>
    </row>
    <row r="125" spans="2:8" ht="16" x14ac:dyDescent="0.2">
      <c r="B125" s="9"/>
      <c r="C125" s="17" t="s">
        <v>87</v>
      </c>
      <c r="D125" s="7"/>
      <c r="E125" s="11"/>
      <c r="F125" s="78">
        <f t="shared" si="6"/>
        <v>0</v>
      </c>
      <c r="G125" s="23">
        <f t="shared" si="6"/>
        <v>0</v>
      </c>
      <c r="H125" s="96"/>
    </row>
    <row r="126" spans="2:8" ht="16" x14ac:dyDescent="0.2">
      <c r="B126" s="9" t="s">
        <v>13</v>
      </c>
      <c r="C126" s="17" t="s">
        <v>36</v>
      </c>
      <c r="D126" s="7"/>
      <c r="E126" s="11"/>
      <c r="F126" s="78">
        <f t="shared" si="6"/>
        <v>0</v>
      </c>
      <c r="G126" s="23">
        <f t="shared" si="6"/>
        <v>0</v>
      </c>
      <c r="H126" s="96"/>
    </row>
    <row r="127" spans="2:8" ht="16" x14ac:dyDescent="0.2">
      <c r="B127" s="9" t="s">
        <v>14</v>
      </c>
      <c r="C127" s="7" t="s">
        <v>18</v>
      </c>
      <c r="D127" s="7"/>
      <c r="E127" s="11"/>
      <c r="F127" s="78">
        <f t="shared" si="6"/>
        <v>0</v>
      </c>
      <c r="G127" s="23">
        <f t="shared" si="6"/>
        <v>0</v>
      </c>
      <c r="H127" s="96"/>
    </row>
    <row r="128" spans="2:8" ht="16" x14ac:dyDescent="0.2">
      <c r="B128" s="9" t="s">
        <v>15</v>
      </c>
      <c r="C128" s="7" t="s">
        <v>112</v>
      </c>
      <c r="D128" s="7"/>
      <c r="E128" s="11"/>
      <c r="F128" s="78">
        <f t="shared" si="6"/>
        <v>0</v>
      </c>
      <c r="G128" s="23">
        <f t="shared" si="6"/>
        <v>0</v>
      </c>
      <c r="H128" s="99"/>
    </row>
    <row r="129" spans="1:7" ht="16" x14ac:dyDescent="0.2">
      <c r="B129" s="9" t="s">
        <v>86</v>
      </c>
      <c r="C129" s="66" t="s">
        <v>108</v>
      </c>
      <c r="D129" s="76"/>
      <c r="E129" s="72"/>
      <c r="F129" s="78">
        <f>F39+F84</f>
        <v>0</v>
      </c>
      <c r="G129" s="32"/>
    </row>
    <row r="130" spans="1:7" ht="16" x14ac:dyDescent="0.2">
      <c r="B130" s="13" t="s">
        <v>90</v>
      </c>
      <c r="C130" s="6" t="s">
        <v>29</v>
      </c>
      <c r="D130" s="6"/>
      <c r="E130" s="18"/>
      <c r="F130" s="78">
        <f>F40+F85</f>
        <v>0</v>
      </c>
      <c r="G130" s="23">
        <f>G40+G85</f>
        <v>0</v>
      </c>
    </row>
    <row r="131" spans="1:7" ht="16" x14ac:dyDescent="0.2">
      <c r="B131" s="9" t="s">
        <v>91</v>
      </c>
      <c r="C131" s="7" t="s">
        <v>41</v>
      </c>
      <c r="D131" s="7"/>
      <c r="E131" s="6"/>
      <c r="F131" s="79"/>
      <c r="G131" s="32"/>
    </row>
    <row r="132" spans="1:7" ht="16" x14ac:dyDescent="0.2">
      <c r="B132" s="34" t="s">
        <v>42</v>
      </c>
      <c r="C132" s="27">
        <f>C42</f>
        <v>0.48</v>
      </c>
      <c r="D132" s="73" t="s">
        <v>43</v>
      </c>
      <c r="E132" s="28"/>
      <c r="F132" s="78">
        <f>F42+F87</f>
        <v>0</v>
      </c>
      <c r="G132" s="23">
        <f>G42+G87</f>
        <v>0</v>
      </c>
    </row>
    <row r="133" spans="1:7" ht="16" x14ac:dyDescent="0.2">
      <c r="B133" s="34"/>
      <c r="C133" s="81"/>
      <c r="D133" s="82" t="s">
        <v>99</v>
      </c>
      <c r="E133" s="83"/>
      <c r="F133" s="79"/>
      <c r="G133" s="23">
        <f>G43+G88</f>
        <v>0</v>
      </c>
    </row>
    <row r="134" spans="1:7" ht="17" thickBot="1" x14ac:dyDescent="0.25">
      <c r="A134" s="65"/>
      <c r="B134" s="33" t="s">
        <v>113</v>
      </c>
      <c r="C134" s="19" t="s">
        <v>32</v>
      </c>
      <c r="D134" s="20"/>
      <c r="E134" s="21"/>
      <c r="F134" s="35">
        <f>F44+F89</f>
        <v>0</v>
      </c>
      <c r="G134" s="35">
        <f>G44+G89</f>
        <v>0</v>
      </c>
    </row>
    <row r="135" spans="1:7" ht="16" x14ac:dyDescent="0.2">
      <c r="A135" s="65"/>
      <c r="B135" s="65" t="str">
        <f>B45</f>
        <v xml:space="preserve">**Base = MTDC = Total Direct Costs - Equipment - Each Subcontract in excess of $25,000 (only the first $25,000 of each </v>
      </c>
      <c r="C135" s="22"/>
      <c r="D135" s="2"/>
      <c r="E135" s="2"/>
      <c r="F135" s="2"/>
      <c r="G135" s="2"/>
    </row>
    <row r="136" spans="1:7" ht="16" x14ac:dyDescent="0.2">
      <c r="C136" s="65" t="str">
        <f>C46</f>
        <v>subcontract is included) - Tuition Remission - Participant Support Costs</v>
      </c>
      <c r="D136" s="2"/>
      <c r="E136" s="2"/>
      <c r="F136" s="2"/>
      <c r="G136" s="2"/>
    </row>
    <row r="138" spans="1:7" x14ac:dyDescent="0.2">
      <c r="B138" s="117"/>
      <c r="C138" s="117"/>
      <c r="D138" s="117"/>
      <c r="E138" s="117"/>
      <c r="G138" s="118"/>
    </row>
    <row r="139" spans="1:7" x14ac:dyDescent="0.2">
      <c r="B139" t="s">
        <v>117</v>
      </c>
      <c r="G139" t="s">
        <v>111</v>
      </c>
    </row>
    <row r="140" spans="1:7" x14ac:dyDescent="0.2">
      <c r="B140" t="s">
        <v>110</v>
      </c>
    </row>
    <row r="142" spans="1:7" x14ac:dyDescent="0.2">
      <c r="B142" t="s">
        <v>118</v>
      </c>
    </row>
  </sheetData>
  <dataConsolidate/>
  <dataValidations count="4">
    <dataValidation type="list" allowBlank="1" showInputMessage="1" showErrorMessage="1" sqref="O23" xr:uid="{00000000-0002-0000-0100-000000000000}">
      <formula1>Answers</formula1>
    </dataValidation>
    <dataValidation type="list" allowBlank="1" showInputMessage="1" showErrorMessage="1" sqref="K17:M17" xr:uid="{00000000-0002-0000-0100-000001000000}">
      <formula1>ValidProjectTypes</formula1>
    </dataValidation>
    <dataValidation type="list" allowBlank="1" showInputMessage="1" showErrorMessage="1" sqref="K15" xr:uid="{00000000-0002-0000-0100-000002000000}">
      <formula1>Dates2027</formula1>
    </dataValidation>
    <dataValidation showInputMessage="1" showErrorMessage="1" sqref="K55" xr:uid="{00000000-0002-0000-0100-000003000000}"/>
  </dataValidations>
  <pageMargins left="0.75" right="0.75" top="1" bottom="1" header="0.5" footer="0.5"/>
  <pageSetup scale="67" orientation="portrait" r:id="rId1"/>
  <headerFooter alignWithMargins="0"/>
  <rowBreaks count="2" manualBreakCount="2">
    <brk id="46" max="8" man="1"/>
    <brk id="91" max="8" man="1"/>
  </rowBreaks>
  <colBreaks count="1" manualBreakCount="1">
    <brk id="9" min="1" max="28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7"/>
  <sheetViews>
    <sheetView zoomScaleNormal="100" workbookViewId="0">
      <selection activeCell="G49" sqref="G49"/>
    </sheetView>
  </sheetViews>
  <sheetFormatPr baseColWidth="10" defaultColWidth="8.7109375" defaultRowHeight="14" x14ac:dyDescent="0.2"/>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9" x14ac:dyDescent="0.25">
      <c r="A1" s="130" t="s">
        <v>105</v>
      </c>
      <c r="B1" s="130"/>
      <c r="C1" s="130"/>
      <c r="D1" s="130"/>
      <c r="E1" s="130"/>
      <c r="F1" s="130"/>
      <c r="G1" s="130"/>
      <c r="H1" s="130"/>
      <c r="I1" s="130"/>
      <c r="J1" s="119"/>
    </row>
    <row r="2" spans="1:11" ht="16" x14ac:dyDescent="0.2">
      <c r="A2" s="1" t="s">
        <v>16</v>
      </c>
      <c r="B2" s="29"/>
      <c r="C2" s="29"/>
      <c r="D2" s="29"/>
      <c r="E2" s="29"/>
      <c r="F2" s="29"/>
      <c r="G2" s="29"/>
      <c r="H2" s="29"/>
      <c r="I2" s="29"/>
      <c r="J2" s="29"/>
      <c r="K2" s="30"/>
    </row>
    <row r="3" spans="1:11" ht="16" x14ac:dyDescent="0.2">
      <c r="A3" s="3" t="s">
        <v>20</v>
      </c>
      <c r="B3" s="29"/>
      <c r="C3" s="29"/>
      <c r="D3" s="29"/>
      <c r="E3" s="29"/>
      <c r="F3" s="29"/>
      <c r="G3" s="29"/>
      <c r="H3" s="29"/>
      <c r="I3" s="29"/>
      <c r="J3" s="29"/>
      <c r="K3" s="30"/>
    </row>
    <row r="4" spans="1:11" ht="16" x14ac:dyDescent="0.2">
      <c r="A4" s="3" t="s">
        <v>17</v>
      </c>
      <c r="B4" s="29"/>
      <c r="C4" s="29"/>
      <c r="D4" s="29"/>
      <c r="E4" s="29"/>
      <c r="F4" s="29"/>
      <c r="G4" s="29"/>
      <c r="H4" s="29"/>
      <c r="I4" s="29"/>
      <c r="J4" s="29"/>
      <c r="K4" s="30"/>
    </row>
    <row r="5" spans="1:11" ht="36.75" customHeight="1" x14ac:dyDescent="0.2">
      <c r="B5" s="4" t="s">
        <v>22</v>
      </c>
      <c r="E5" s="131" t="s">
        <v>82</v>
      </c>
      <c r="F5" s="131"/>
      <c r="G5" s="131"/>
      <c r="H5" s="131"/>
      <c r="I5" s="131"/>
      <c r="J5" s="88"/>
      <c r="K5" s="58"/>
    </row>
    <row r="6" spans="1:11" ht="16" x14ac:dyDescent="0.2">
      <c r="B6" s="48" t="s">
        <v>21</v>
      </c>
      <c r="E6" s="93" t="s">
        <v>83</v>
      </c>
      <c r="F6" s="93"/>
      <c r="G6" s="93"/>
      <c r="H6" s="93"/>
      <c r="I6" s="93"/>
      <c r="J6" s="89"/>
      <c r="K6" s="58"/>
    </row>
    <row r="8" spans="1:11" ht="15" thickBot="1" x14ac:dyDescent="0.25">
      <c r="K8" s="46"/>
    </row>
    <row r="9" spans="1:11" ht="17" thickBot="1" x14ac:dyDescent="0.25">
      <c r="B9" s="6"/>
      <c r="C9" s="6"/>
      <c r="D9" s="6"/>
      <c r="E9" s="6"/>
      <c r="F9" s="68" t="s">
        <v>23</v>
      </c>
      <c r="G9" s="100" t="s">
        <v>98</v>
      </c>
      <c r="H9" s="97"/>
      <c r="K9" s="46" t="s">
        <v>64</v>
      </c>
    </row>
    <row r="10" spans="1:11" ht="17" thickBot="1" x14ac:dyDescent="0.25">
      <c r="B10" s="62" t="s">
        <v>0</v>
      </c>
      <c r="C10" s="69" t="s">
        <v>84</v>
      </c>
      <c r="D10" s="63"/>
      <c r="E10" s="63"/>
      <c r="F10" s="84"/>
      <c r="G10" s="60"/>
      <c r="H10" s="98"/>
      <c r="K10" s="47"/>
    </row>
    <row r="11" spans="1:11" ht="16" x14ac:dyDescent="0.2">
      <c r="B11" s="9"/>
      <c r="C11" s="10" t="s">
        <v>1</v>
      </c>
      <c r="D11" s="7"/>
      <c r="E11" s="11"/>
      <c r="F11" s="78">
        <v>0</v>
      </c>
      <c r="G11" s="23">
        <v>0</v>
      </c>
      <c r="H11" s="96"/>
      <c r="K11" s="46" t="s">
        <v>65</v>
      </c>
    </row>
    <row r="12" spans="1:11" ht="17" thickBot="1" x14ac:dyDescent="0.25">
      <c r="B12" s="9"/>
      <c r="C12" s="10" t="s">
        <v>2</v>
      </c>
      <c r="D12" s="7"/>
      <c r="E12" s="11"/>
      <c r="F12" s="78">
        <v>0</v>
      </c>
      <c r="G12" s="23">
        <v>0</v>
      </c>
      <c r="H12" s="96"/>
      <c r="K12" s="46" t="s">
        <v>66</v>
      </c>
    </row>
    <row r="13" spans="1:11" ht="17" thickBot="1" x14ac:dyDescent="0.25">
      <c r="B13" s="9"/>
      <c r="C13" s="10" t="s">
        <v>3</v>
      </c>
      <c r="D13" s="7"/>
      <c r="E13" s="11"/>
      <c r="F13" s="78">
        <v>0</v>
      </c>
      <c r="G13" s="23">
        <v>0</v>
      </c>
      <c r="H13" s="96"/>
      <c r="K13" s="47"/>
    </row>
    <row r="14" spans="1:11" ht="17" thickBot="1" x14ac:dyDescent="0.25">
      <c r="B14" s="9"/>
      <c r="C14" s="10" t="s">
        <v>4</v>
      </c>
      <c r="D14" s="7"/>
      <c r="E14" s="11"/>
      <c r="F14" s="78">
        <v>0</v>
      </c>
      <c r="G14" s="23">
        <v>0</v>
      </c>
      <c r="H14" s="96"/>
      <c r="K14" s="49" t="s">
        <v>81</v>
      </c>
    </row>
    <row r="15" spans="1:11" ht="17" thickBot="1" x14ac:dyDescent="0.25">
      <c r="B15" s="9"/>
      <c r="C15" s="12" t="s">
        <v>24</v>
      </c>
      <c r="D15" s="7"/>
      <c r="E15" s="11"/>
      <c r="F15" s="78">
        <v>0</v>
      </c>
      <c r="G15" s="23">
        <v>0</v>
      </c>
      <c r="H15" s="96"/>
      <c r="K15" s="56">
        <v>42004</v>
      </c>
    </row>
    <row r="16" spans="1:11" ht="17" thickBot="1" x14ac:dyDescent="0.25">
      <c r="B16" s="9"/>
      <c r="C16" s="12" t="s">
        <v>25</v>
      </c>
      <c r="D16" s="7" t="s">
        <v>48</v>
      </c>
      <c r="E16" s="11"/>
      <c r="F16" s="78">
        <v>0</v>
      </c>
      <c r="G16" s="23">
        <v>0</v>
      </c>
      <c r="H16" s="96"/>
      <c r="K16" s="46" t="s">
        <v>67</v>
      </c>
    </row>
    <row r="17" spans="2:16" ht="17" thickBot="1" x14ac:dyDescent="0.25">
      <c r="B17" s="9" t="s">
        <v>33</v>
      </c>
      <c r="C17" s="66" t="s">
        <v>85</v>
      </c>
      <c r="D17" s="7"/>
      <c r="E17" s="11"/>
      <c r="F17" s="77"/>
      <c r="G17" s="31"/>
      <c r="H17" s="98"/>
      <c r="K17" s="132" t="s">
        <v>68</v>
      </c>
      <c r="L17" s="133"/>
      <c r="M17" s="134"/>
    </row>
    <row r="18" spans="2:16" ht="17" thickBot="1" x14ac:dyDescent="0.25">
      <c r="B18" s="9"/>
      <c r="C18" s="12" t="s">
        <v>1</v>
      </c>
      <c r="D18" s="7" t="s">
        <v>30</v>
      </c>
      <c r="E18" s="11"/>
      <c r="F18" s="78">
        <v>0</v>
      </c>
      <c r="G18" s="23">
        <v>0</v>
      </c>
      <c r="H18" s="96"/>
      <c r="K18" s="55"/>
      <c r="L18" s="46" t="s">
        <v>93</v>
      </c>
    </row>
    <row r="19" spans="2:16" ht="16" x14ac:dyDescent="0.2">
      <c r="B19" s="9"/>
      <c r="C19" s="12" t="s">
        <v>2</v>
      </c>
      <c r="D19" s="7" t="s">
        <v>31</v>
      </c>
      <c r="E19" s="11"/>
      <c r="F19" s="78">
        <v>0</v>
      </c>
      <c r="G19" s="23">
        <v>0</v>
      </c>
      <c r="H19" s="96"/>
      <c r="K19" s="46"/>
      <c r="P19" s="53"/>
    </row>
    <row r="20" spans="2:16" ht="16" x14ac:dyDescent="0.2">
      <c r="B20" s="9"/>
      <c r="C20" s="12" t="s">
        <v>3</v>
      </c>
      <c r="D20" s="7" t="s">
        <v>26</v>
      </c>
      <c r="E20" s="11"/>
      <c r="F20" s="78">
        <v>0</v>
      </c>
      <c r="G20" s="31"/>
      <c r="H20" s="96"/>
      <c r="K20" s="115"/>
      <c r="L20" s="114"/>
      <c r="M20" s="114"/>
      <c r="N20" s="114"/>
      <c r="O20" s="114"/>
    </row>
    <row r="21" spans="2:16" ht="16" x14ac:dyDescent="0.2">
      <c r="B21" s="9"/>
      <c r="C21" s="67" t="s">
        <v>4</v>
      </c>
      <c r="D21" s="5" t="s">
        <v>27</v>
      </c>
      <c r="E21" s="5"/>
      <c r="F21" s="78">
        <v>0</v>
      </c>
      <c r="G21" s="23">
        <v>0</v>
      </c>
      <c r="H21" s="96"/>
      <c r="K21" s="49"/>
      <c r="L21" s="114"/>
      <c r="M21" s="114"/>
      <c r="N21" s="114"/>
      <c r="O21" s="114"/>
    </row>
    <row r="22" spans="2:16" ht="16" x14ac:dyDescent="0.2">
      <c r="B22" s="9"/>
      <c r="C22" s="67" t="s">
        <v>24</v>
      </c>
      <c r="D22" s="5" t="s">
        <v>92</v>
      </c>
      <c r="E22" s="5"/>
      <c r="F22" s="78">
        <v>0</v>
      </c>
      <c r="G22" s="23">
        <v>0</v>
      </c>
      <c r="H22" s="96"/>
      <c r="K22" s="49"/>
      <c r="L22" s="114"/>
      <c r="M22" s="114"/>
      <c r="N22" s="114"/>
      <c r="O22" s="114"/>
    </row>
    <row r="23" spans="2:16" ht="16" x14ac:dyDescent="0.2">
      <c r="B23" s="24" t="s">
        <v>5</v>
      </c>
      <c r="C23" s="25" t="s">
        <v>37</v>
      </c>
      <c r="D23" s="25"/>
      <c r="E23" s="5"/>
      <c r="F23" s="78">
        <f>SUM(F11:F22)</f>
        <v>0</v>
      </c>
      <c r="G23" s="23">
        <f>SUM(G11:G22)</f>
        <v>0</v>
      </c>
      <c r="H23" s="96"/>
      <c r="K23" s="49"/>
      <c r="L23" s="114"/>
      <c r="M23" s="114"/>
      <c r="N23" s="114"/>
      <c r="O23" s="114"/>
      <c r="P23" s="53"/>
    </row>
    <row r="24" spans="2:16" ht="16" x14ac:dyDescent="0.2">
      <c r="B24" s="9" t="s">
        <v>6</v>
      </c>
      <c r="C24" s="7" t="s">
        <v>88</v>
      </c>
      <c r="D24" s="7"/>
      <c r="E24" s="61"/>
      <c r="F24" s="77"/>
      <c r="G24" s="31"/>
      <c r="H24" s="98"/>
      <c r="K24" s="114"/>
      <c r="L24" s="114"/>
      <c r="M24" s="114"/>
      <c r="N24" s="114"/>
      <c r="O24" s="114"/>
    </row>
    <row r="25" spans="2:16" ht="16" x14ac:dyDescent="0.2">
      <c r="B25" s="9"/>
      <c r="C25" s="7" t="s">
        <v>94</v>
      </c>
      <c r="D25" s="7"/>
      <c r="E25" s="74">
        <v>0.44</v>
      </c>
      <c r="F25" s="78">
        <f>ROUND(($E$25)*SUM(F11:F19),0)</f>
        <v>0</v>
      </c>
      <c r="G25" s="23">
        <f>ROUND(($E$25)*SUM(G11:G19),0)</f>
        <v>0</v>
      </c>
      <c r="H25" s="96"/>
    </row>
    <row r="26" spans="2:16" ht="16" x14ac:dyDescent="0.2">
      <c r="B26" s="9"/>
      <c r="C26" s="7" t="s">
        <v>95</v>
      </c>
      <c r="D26" s="7"/>
      <c r="E26" s="71">
        <v>7.6499999999999999E-2</v>
      </c>
      <c r="F26" s="78">
        <f>ROUND($F$22*E26,0)</f>
        <v>0</v>
      </c>
      <c r="G26" s="23">
        <f>ROUND($G$22*E26,0)</f>
        <v>0</v>
      </c>
      <c r="H26" s="96"/>
    </row>
    <row r="27" spans="2:16" ht="16" x14ac:dyDescent="0.2">
      <c r="B27" s="9" t="s">
        <v>7</v>
      </c>
      <c r="C27" s="7" t="s">
        <v>89</v>
      </c>
      <c r="D27" s="7"/>
      <c r="E27" s="71"/>
      <c r="F27" s="78">
        <f>SUM(F25:F26)</f>
        <v>0</v>
      </c>
      <c r="G27" s="23">
        <f>SUM(G25:G26)</f>
        <v>0</v>
      </c>
      <c r="H27" s="96"/>
    </row>
    <row r="28" spans="2:16" ht="16" x14ac:dyDescent="0.2">
      <c r="B28" s="9" t="s">
        <v>8</v>
      </c>
      <c r="C28" s="5" t="s">
        <v>38</v>
      </c>
      <c r="D28" s="7"/>
      <c r="E28" s="11"/>
      <c r="F28" s="78">
        <f>SUM(F23+F27)</f>
        <v>0</v>
      </c>
      <c r="G28" s="23">
        <f>SUM(G23+G27)</f>
        <v>0</v>
      </c>
      <c r="H28" s="96"/>
      <c r="P28" s="53"/>
    </row>
    <row r="29" spans="2:16" ht="16" x14ac:dyDescent="0.2">
      <c r="B29" s="8" t="s">
        <v>9</v>
      </c>
      <c r="C29" s="5" t="s">
        <v>28</v>
      </c>
      <c r="D29" s="7"/>
      <c r="E29" s="14"/>
      <c r="F29" s="78">
        <v>0</v>
      </c>
      <c r="G29" s="23">
        <v>0</v>
      </c>
      <c r="H29" s="96"/>
    </row>
    <row r="30" spans="2:16" ht="16" x14ac:dyDescent="0.2">
      <c r="B30" s="15" t="s">
        <v>10</v>
      </c>
      <c r="C30" s="16" t="s">
        <v>19</v>
      </c>
      <c r="D30" s="6"/>
      <c r="E30" s="11"/>
      <c r="F30" s="78">
        <v>0</v>
      </c>
      <c r="G30" s="23">
        <v>0</v>
      </c>
      <c r="H30" s="96"/>
    </row>
    <row r="31" spans="2:16" ht="16" x14ac:dyDescent="0.2">
      <c r="B31" s="9" t="s">
        <v>11</v>
      </c>
      <c r="C31" s="17" t="s">
        <v>34</v>
      </c>
      <c r="D31" s="7"/>
      <c r="E31" s="11"/>
      <c r="F31" s="78">
        <v>0</v>
      </c>
      <c r="G31" s="23">
        <v>0</v>
      </c>
      <c r="H31" s="96"/>
    </row>
    <row r="32" spans="2:16" ht="16" x14ac:dyDescent="0.2">
      <c r="B32" s="9" t="s">
        <v>12</v>
      </c>
      <c r="C32" s="17" t="s">
        <v>35</v>
      </c>
      <c r="D32" s="7"/>
      <c r="E32" s="11"/>
      <c r="F32" s="79"/>
      <c r="G32" s="32"/>
      <c r="H32" s="96"/>
      <c r="M32" s="43" t="s">
        <v>61</v>
      </c>
    </row>
    <row r="33" spans="1:16" ht="16" x14ac:dyDescent="0.2">
      <c r="B33" s="26"/>
      <c r="C33" s="17" t="s">
        <v>39</v>
      </c>
      <c r="D33" s="7"/>
      <c r="E33" s="11"/>
      <c r="F33" s="78">
        <f>SUM(L35:L38)</f>
        <v>0</v>
      </c>
      <c r="G33" s="23">
        <v>0</v>
      </c>
      <c r="H33" s="96"/>
      <c r="K33" s="44" t="s">
        <v>55</v>
      </c>
      <c r="M33" s="43" t="s">
        <v>62</v>
      </c>
    </row>
    <row r="34" spans="1:16" ht="16" x14ac:dyDescent="0.2">
      <c r="B34" s="9"/>
      <c r="C34" s="17" t="s">
        <v>40</v>
      </c>
      <c r="D34" s="7"/>
      <c r="E34" s="11"/>
      <c r="F34" s="78">
        <v>0</v>
      </c>
      <c r="G34" s="23">
        <v>0</v>
      </c>
      <c r="H34" s="96"/>
      <c r="K34" s="44" t="s">
        <v>56</v>
      </c>
      <c r="L34" s="42" t="s">
        <v>54</v>
      </c>
      <c r="M34" s="43" t="s">
        <v>63</v>
      </c>
      <c r="P34" s="53"/>
    </row>
    <row r="35" spans="1:16" ht="16" x14ac:dyDescent="0.2">
      <c r="B35" s="9"/>
      <c r="C35" s="17" t="s">
        <v>87</v>
      </c>
      <c r="D35" s="7"/>
      <c r="E35" s="11"/>
      <c r="F35" s="78">
        <v>0</v>
      </c>
      <c r="G35" s="23">
        <v>0</v>
      </c>
      <c r="H35" s="96"/>
      <c r="K35" s="36" t="s">
        <v>50</v>
      </c>
      <c r="L35" s="39"/>
      <c r="M35" s="45">
        <f>IF(L35&gt;=25000,"25,000",L35)</f>
        <v>0</v>
      </c>
    </row>
    <row r="36" spans="1:16" ht="16" x14ac:dyDescent="0.2">
      <c r="B36" s="9" t="s">
        <v>13</v>
      </c>
      <c r="C36" s="17" t="s">
        <v>36</v>
      </c>
      <c r="D36" s="7"/>
      <c r="E36" s="11"/>
      <c r="F36" s="78">
        <v>0</v>
      </c>
      <c r="G36" s="23">
        <v>0</v>
      </c>
      <c r="H36" s="96"/>
      <c r="K36" s="37" t="s">
        <v>51</v>
      </c>
      <c r="L36" s="40"/>
      <c r="M36" s="45">
        <f>IF(L36&gt;=25000,"25,000",L36)</f>
        <v>0</v>
      </c>
    </row>
    <row r="37" spans="1:16" ht="16" x14ac:dyDescent="0.2">
      <c r="B37" s="9" t="s">
        <v>14</v>
      </c>
      <c r="C37" s="7" t="s">
        <v>18</v>
      </c>
      <c r="D37" s="7"/>
      <c r="E37" s="11"/>
      <c r="F37" s="78">
        <v>0</v>
      </c>
      <c r="G37" s="23">
        <v>0</v>
      </c>
      <c r="H37" s="96"/>
      <c r="K37" s="37" t="s">
        <v>52</v>
      </c>
      <c r="L37" s="40"/>
      <c r="M37" s="45">
        <f>IF(L37&gt;=25000,"25,000",L37)</f>
        <v>0</v>
      </c>
      <c r="P37" s="54"/>
    </row>
    <row r="38" spans="1:16" ht="16" x14ac:dyDescent="0.2">
      <c r="B38" s="9" t="s">
        <v>15</v>
      </c>
      <c r="C38" s="7" t="s">
        <v>112</v>
      </c>
      <c r="D38" s="7"/>
      <c r="E38" s="11"/>
      <c r="F38" s="78">
        <v>0</v>
      </c>
      <c r="G38" s="23">
        <v>0</v>
      </c>
      <c r="H38" s="96"/>
      <c r="K38" s="38" t="s">
        <v>53</v>
      </c>
      <c r="L38" s="41"/>
      <c r="M38" s="45">
        <f>IF(L38&gt;=25000,"25,000",L38)</f>
        <v>0</v>
      </c>
      <c r="P38" s="54"/>
    </row>
    <row r="39" spans="1:16" ht="16" x14ac:dyDescent="0.2">
      <c r="B39" s="9" t="s">
        <v>86</v>
      </c>
      <c r="C39" s="66" t="s">
        <v>107</v>
      </c>
      <c r="D39" s="76"/>
      <c r="E39" s="113">
        <v>0.36</v>
      </c>
      <c r="F39" s="80">
        <f>F20*E39</f>
        <v>0</v>
      </c>
      <c r="G39" s="32"/>
      <c r="H39" s="96"/>
      <c r="P39" s="54"/>
    </row>
    <row r="40" spans="1:16" ht="16" x14ac:dyDescent="0.2">
      <c r="B40" s="13" t="s">
        <v>90</v>
      </c>
      <c r="C40" s="6" t="s">
        <v>29</v>
      </c>
      <c r="D40" s="6"/>
      <c r="E40" s="18"/>
      <c r="F40" s="78">
        <f>SUM(F28:F39)</f>
        <v>0</v>
      </c>
      <c r="G40" s="23">
        <f>SUM(G28:G39)</f>
        <v>0</v>
      </c>
      <c r="H40" s="96"/>
      <c r="P40" s="54"/>
    </row>
    <row r="41" spans="1:16" ht="16" x14ac:dyDescent="0.2">
      <c r="B41" s="9" t="s">
        <v>91</v>
      </c>
      <c r="C41" s="7" t="s">
        <v>41</v>
      </c>
      <c r="D41" s="7"/>
      <c r="E41" s="6"/>
      <c r="F41" s="79"/>
      <c r="G41" s="32"/>
      <c r="H41" s="96"/>
      <c r="K41" s="94" t="s">
        <v>102</v>
      </c>
      <c r="P41" s="54"/>
    </row>
    <row r="42" spans="1:16" ht="16" x14ac:dyDescent="0.2">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6" x14ac:dyDescent="0.2">
      <c r="B43" s="86"/>
      <c r="C43" s="81"/>
      <c r="D43" s="82" t="s">
        <v>99</v>
      </c>
      <c r="E43" s="83"/>
      <c r="F43" s="79"/>
      <c r="G43" s="85">
        <v>0</v>
      </c>
      <c r="H43" s="99"/>
      <c r="P43" s="54"/>
    </row>
    <row r="44" spans="1:16" ht="17" thickBot="1" x14ac:dyDescent="0.25">
      <c r="B44" s="33" t="s">
        <v>113</v>
      </c>
      <c r="C44" s="19" t="s">
        <v>32</v>
      </c>
      <c r="D44" s="20"/>
      <c r="E44" s="21"/>
      <c r="F44" s="87">
        <f>SUM(F40:F43)</f>
        <v>0</v>
      </c>
      <c r="G44" s="35">
        <f>SUM(G40:G43)</f>
        <v>0</v>
      </c>
      <c r="H44" s="2"/>
      <c r="I44" s="64"/>
      <c r="P44" s="54"/>
    </row>
    <row r="45" spans="1:16" ht="16" x14ac:dyDescent="0.2">
      <c r="A45" s="65"/>
      <c r="B45" s="65" t="s">
        <v>114</v>
      </c>
      <c r="D45" s="2"/>
      <c r="E45" s="2"/>
      <c r="F45" s="2"/>
      <c r="G45" s="2"/>
      <c r="H45" s="2"/>
      <c r="I45" s="64"/>
      <c r="P45" s="54"/>
    </row>
    <row r="46" spans="1:16" ht="16" x14ac:dyDescent="0.2">
      <c r="A46" s="65"/>
      <c r="B46" s="65"/>
      <c r="C46" s="65" t="s">
        <v>115</v>
      </c>
      <c r="D46" s="2"/>
      <c r="E46" s="2"/>
      <c r="F46" s="2"/>
      <c r="G46" s="2"/>
      <c r="H46" s="70"/>
      <c r="I46" s="70"/>
      <c r="J46" s="70"/>
      <c r="P46" s="54"/>
    </row>
    <row r="47" spans="1:16" ht="16" x14ac:dyDescent="0.2">
      <c r="A47" s="135"/>
      <c r="B47" s="135"/>
      <c r="C47" s="135"/>
      <c r="D47" s="4" t="s">
        <v>16</v>
      </c>
      <c r="E47" s="139"/>
      <c r="F47" s="139"/>
      <c r="G47" s="135"/>
      <c r="H47" s="135"/>
      <c r="I47" s="135"/>
      <c r="J47" s="29"/>
      <c r="P47" s="54"/>
    </row>
    <row r="48" spans="1:16" ht="16" x14ac:dyDescent="0.2">
      <c r="A48" s="127"/>
      <c r="B48" s="127"/>
      <c r="C48" s="127"/>
      <c r="D48" s="127"/>
      <c r="E48" s="127" t="s">
        <v>20</v>
      </c>
      <c r="F48" s="127"/>
      <c r="G48" s="127"/>
      <c r="H48" s="127"/>
      <c r="I48" s="127"/>
      <c r="J48" s="29"/>
      <c r="P48" s="54"/>
    </row>
    <row r="49" spans="1:16" ht="15.75" customHeight="1" x14ac:dyDescent="0.2">
      <c r="A49" s="136"/>
      <c r="B49" s="136"/>
      <c r="C49" s="136"/>
      <c r="D49" s="136"/>
      <c r="E49" s="136" t="s">
        <v>119</v>
      </c>
      <c r="F49" s="136"/>
      <c r="G49" s="136"/>
      <c r="H49" s="136"/>
      <c r="I49" s="136"/>
      <c r="J49" s="90"/>
      <c r="P49" s="54"/>
    </row>
    <row r="50" spans="1:16" ht="36.75" customHeight="1" x14ac:dyDescent="0.2">
      <c r="C50" s="4" t="s">
        <v>22</v>
      </c>
      <c r="D50" s="90"/>
      <c r="E50" s="129" t="str">
        <f>E5</f>
        <v>(Insert project title here.  Sheet will auto-fill on subsequent years/composite)</v>
      </c>
      <c r="F50" s="129"/>
      <c r="G50" s="129"/>
      <c r="H50" s="129"/>
      <c r="I50" s="121"/>
      <c r="J50" s="22"/>
      <c r="P50" s="54"/>
    </row>
    <row r="51" spans="1:16" ht="16" x14ac:dyDescent="0.2">
      <c r="B51" s="4"/>
      <c r="C51" s="48" t="s">
        <v>21</v>
      </c>
      <c r="E51" s="66" t="str">
        <f>E6</f>
        <v>(Insert investigator(s) here.  Sheet will auto-fill on subsequent years/composite)</v>
      </c>
      <c r="F51" s="66"/>
      <c r="G51" s="66"/>
      <c r="H51" s="122"/>
      <c r="J51" s="59"/>
      <c r="P51" s="54"/>
    </row>
    <row r="52" spans="1:16" x14ac:dyDescent="0.2">
      <c r="P52" s="54"/>
    </row>
    <row r="53" spans="1:16" ht="17" thickBot="1" x14ac:dyDescent="0.25">
      <c r="H53" s="97"/>
      <c r="P53" s="54"/>
    </row>
    <row r="54" spans="1:16" ht="17" thickBot="1" x14ac:dyDescent="0.25">
      <c r="B54" s="6"/>
      <c r="C54" s="6"/>
      <c r="D54" s="6"/>
      <c r="E54" s="6"/>
      <c r="F54" s="68" t="s">
        <v>23</v>
      </c>
      <c r="G54" s="68" t="s">
        <v>98</v>
      </c>
      <c r="H54" s="98"/>
      <c r="K54" s="49" t="s">
        <v>76</v>
      </c>
      <c r="P54" s="54"/>
    </row>
    <row r="55" spans="1:16" ht="16" x14ac:dyDescent="0.2">
      <c r="B55" s="62" t="s">
        <v>0</v>
      </c>
      <c r="C55" s="63" t="s">
        <v>84</v>
      </c>
      <c r="D55" s="63"/>
      <c r="E55" s="108"/>
      <c r="F55" s="101"/>
      <c r="G55" s="60"/>
      <c r="H55" s="96"/>
      <c r="K55" s="57">
        <f>K15+(12*31)</f>
        <v>42376</v>
      </c>
      <c r="P55" s="54"/>
    </row>
    <row r="56" spans="1:16" ht="16" x14ac:dyDescent="0.2">
      <c r="B56" s="9"/>
      <c r="C56" s="10" t="s">
        <v>1</v>
      </c>
      <c r="D56" s="107" t="str">
        <f>IF(D11=""," ",D11)</f>
        <v xml:space="preserve"> </v>
      </c>
      <c r="E56" s="11"/>
      <c r="F56" s="102">
        <f t="shared" ref="F56:G61" si="0">ROUND(SUM(F11+(F11*$K$10)),0)</f>
        <v>0</v>
      </c>
      <c r="G56" s="23">
        <f t="shared" si="0"/>
        <v>0</v>
      </c>
      <c r="H56" s="96"/>
      <c r="K56" s="49"/>
      <c r="P56" s="54"/>
    </row>
    <row r="57" spans="1:16" ht="16" x14ac:dyDescent="0.2">
      <c r="B57" s="9"/>
      <c r="C57" s="10" t="s">
        <v>2</v>
      </c>
      <c r="D57" s="107" t="str">
        <f>IF(D12=""," ",D12)</f>
        <v xml:space="preserve"> </v>
      </c>
      <c r="E57" s="11"/>
      <c r="F57" s="102">
        <f t="shared" si="0"/>
        <v>0</v>
      </c>
      <c r="G57" s="23">
        <f t="shared" si="0"/>
        <v>0</v>
      </c>
      <c r="H57" s="96"/>
      <c r="K57" s="115"/>
      <c r="P57" s="54"/>
    </row>
    <row r="58" spans="1:16" ht="16" x14ac:dyDescent="0.2">
      <c r="B58" s="9"/>
      <c r="C58" s="10" t="s">
        <v>3</v>
      </c>
      <c r="D58" s="107" t="str">
        <f>IF(D13=""," ",D13)</f>
        <v xml:space="preserve"> </v>
      </c>
      <c r="E58" s="11"/>
      <c r="F58" s="102">
        <f t="shared" si="0"/>
        <v>0</v>
      </c>
      <c r="G58" s="23">
        <f t="shared" si="0"/>
        <v>0</v>
      </c>
      <c r="H58" s="96"/>
      <c r="P58" s="54"/>
    </row>
    <row r="59" spans="1:16" ht="16" x14ac:dyDescent="0.2">
      <c r="B59" s="9"/>
      <c r="C59" s="10" t="s">
        <v>4</v>
      </c>
      <c r="D59" s="107" t="str">
        <f>IF(D14=""," ",D14)</f>
        <v xml:space="preserve"> </v>
      </c>
      <c r="E59" s="11"/>
      <c r="F59" s="102">
        <f t="shared" si="0"/>
        <v>0</v>
      </c>
      <c r="G59" s="23">
        <f t="shared" si="0"/>
        <v>0</v>
      </c>
      <c r="H59" s="96"/>
      <c r="P59" s="54"/>
    </row>
    <row r="60" spans="1:16" ht="16" x14ac:dyDescent="0.2">
      <c r="B60" s="9"/>
      <c r="C60" s="12" t="s">
        <v>24</v>
      </c>
      <c r="D60" s="107" t="str">
        <f>IF(D15=""," ",D15)</f>
        <v xml:space="preserve"> </v>
      </c>
      <c r="E60" s="11"/>
      <c r="F60" s="102">
        <f t="shared" si="0"/>
        <v>0</v>
      </c>
      <c r="G60" s="23">
        <f t="shared" si="0"/>
        <v>0</v>
      </c>
      <c r="H60" s="96"/>
      <c r="P60" s="54"/>
    </row>
    <row r="61" spans="1:16" ht="16" x14ac:dyDescent="0.2">
      <c r="B61" s="9"/>
      <c r="C61" s="12" t="s">
        <v>25</v>
      </c>
      <c r="D61" s="7" t="s">
        <v>48</v>
      </c>
      <c r="E61" s="11"/>
      <c r="F61" s="102">
        <f t="shared" si="0"/>
        <v>0</v>
      </c>
      <c r="G61" s="23">
        <f t="shared" si="0"/>
        <v>0</v>
      </c>
      <c r="H61" s="98"/>
      <c r="P61" s="54"/>
    </row>
    <row r="62" spans="1:16" ht="16" x14ac:dyDescent="0.2">
      <c r="B62" s="9" t="s">
        <v>33</v>
      </c>
      <c r="C62" s="66" t="s">
        <v>85</v>
      </c>
      <c r="D62" s="7"/>
      <c r="E62" s="11"/>
      <c r="F62" s="103"/>
      <c r="G62" s="31"/>
      <c r="H62" s="96"/>
      <c r="P62" s="54"/>
    </row>
    <row r="63" spans="1:16" ht="16" x14ac:dyDescent="0.2">
      <c r="B63" s="9"/>
      <c r="C63" s="12" t="s">
        <v>1</v>
      </c>
      <c r="D63" s="7" t="s">
        <v>30</v>
      </c>
      <c r="E63" s="11"/>
      <c r="F63" s="102">
        <f>ROUND(SUM(F18+(F18*$K$10)),0)</f>
        <v>0</v>
      </c>
      <c r="G63" s="23">
        <f>ROUND(SUM(G18+(G18*$K$10)),0)</f>
        <v>0</v>
      </c>
      <c r="H63" s="96"/>
      <c r="P63" s="54"/>
    </row>
    <row r="64" spans="1:16" ht="16" x14ac:dyDescent="0.2">
      <c r="B64" s="9"/>
      <c r="C64" s="12" t="s">
        <v>2</v>
      </c>
      <c r="D64" s="7" t="s">
        <v>31</v>
      </c>
      <c r="E64" s="11"/>
      <c r="F64" s="102">
        <f>ROUND(SUM(F19+(F19*$K$10)),0)</f>
        <v>0</v>
      </c>
      <c r="G64" s="23">
        <f>ROUND(SUM(G19+(G19*$K$10)),0)</f>
        <v>0</v>
      </c>
      <c r="H64" s="96"/>
      <c r="P64" s="54"/>
    </row>
    <row r="65" spans="2:16" ht="16" x14ac:dyDescent="0.2">
      <c r="B65" s="9"/>
      <c r="C65" s="12" t="s">
        <v>3</v>
      </c>
      <c r="D65" s="7" t="s">
        <v>26</v>
      </c>
      <c r="E65" s="11"/>
      <c r="F65" s="102">
        <f>ROUND(SUM(F20+(F20*$K$10)),0)</f>
        <v>0</v>
      </c>
      <c r="G65" s="31"/>
      <c r="H65" s="96"/>
      <c r="P65" s="54"/>
    </row>
    <row r="66" spans="2:16" ht="16" x14ac:dyDescent="0.2">
      <c r="B66" s="9"/>
      <c r="C66" s="12" t="s">
        <v>4</v>
      </c>
      <c r="D66" s="7" t="s">
        <v>27</v>
      </c>
      <c r="E66" s="11"/>
      <c r="F66" s="102">
        <f>ROUND(SUM(F21+(F21*$K$10)),0)</f>
        <v>0</v>
      </c>
      <c r="G66" s="23">
        <f>ROUND(SUM(G21+(G21*$K$10)),0)</f>
        <v>0</v>
      </c>
      <c r="H66" s="96"/>
      <c r="P66" s="54"/>
    </row>
    <row r="67" spans="2:16" ht="16" x14ac:dyDescent="0.2">
      <c r="B67" s="9"/>
      <c r="C67" s="12" t="s">
        <v>24</v>
      </c>
      <c r="D67" s="7" t="s">
        <v>92</v>
      </c>
      <c r="E67" s="11"/>
      <c r="F67" s="102">
        <v>0</v>
      </c>
      <c r="G67" s="23">
        <v>0</v>
      </c>
      <c r="H67" s="96"/>
      <c r="P67" s="54"/>
    </row>
    <row r="68" spans="2:16" ht="16" x14ac:dyDescent="0.2">
      <c r="B68" s="24" t="s">
        <v>5</v>
      </c>
      <c r="C68" s="25" t="s">
        <v>37</v>
      </c>
      <c r="D68" s="25"/>
      <c r="E68" s="11"/>
      <c r="F68" s="102">
        <f>SUM(F56:F67)</f>
        <v>0</v>
      </c>
      <c r="G68" s="23">
        <f>SUM(G56:G67)</f>
        <v>0</v>
      </c>
      <c r="H68" s="98"/>
      <c r="P68" s="54"/>
    </row>
    <row r="69" spans="2:16" ht="16" x14ac:dyDescent="0.2">
      <c r="B69" s="9" t="s">
        <v>6</v>
      </c>
      <c r="C69" s="7" t="s">
        <v>88</v>
      </c>
      <c r="D69" s="7"/>
      <c r="E69" s="61"/>
      <c r="F69" s="103"/>
      <c r="G69" s="31"/>
      <c r="H69" s="96"/>
      <c r="P69" s="54"/>
    </row>
    <row r="70" spans="2:16" ht="16" x14ac:dyDescent="0.2">
      <c r="B70" s="9"/>
      <c r="C70" s="7" t="s">
        <v>94</v>
      </c>
      <c r="D70" s="7"/>
      <c r="E70" s="74">
        <v>0.44</v>
      </c>
      <c r="F70" s="102">
        <f>ROUND(($E$70)*SUM(F56:F64),0)</f>
        <v>0</v>
      </c>
      <c r="G70" s="23">
        <f>ROUND(($E$70)*SUM(G56:G64),0)</f>
        <v>0</v>
      </c>
      <c r="H70" s="96"/>
      <c r="P70" s="54"/>
    </row>
    <row r="71" spans="2:16" ht="16" x14ac:dyDescent="0.2">
      <c r="B71" s="9"/>
      <c r="C71" s="7" t="s">
        <v>95</v>
      </c>
      <c r="D71" s="7"/>
      <c r="E71" s="71">
        <v>7.6499999999999999E-2</v>
      </c>
      <c r="F71" s="102">
        <f>F67*$E$71</f>
        <v>0</v>
      </c>
      <c r="G71" s="23">
        <f>G67*$E$71</f>
        <v>0</v>
      </c>
      <c r="H71" s="96"/>
      <c r="P71" s="54"/>
    </row>
    <row r="72" spans="2:16" ht="16" x14ac:dyDescent="0.2">
      <c r="B72" s="9" t="s">
        <v>7</v>
      </c>
      <c r="C72" s="7" t="s">
        <v>89</v>
      </c>
      <c r="D72" s="7"/>
      <c r="E72" s="71"/>
      <c r="F72" s="102">
        <f>SUM(F70:F71)</f>
        <v>0</v>
      </c>
      <c r="G72" s="23">
        <f>SUM(G70:G71)</f>
        <v>0</v>
      </c>
      <c r="H72" s="96"/>
      <c r="P72" s="54"/>
    </row>
    <row r="73" spans="2:16" ht="16" x14ac:dyDescent="0.2">
      <c r="B73" s="9" t="s">
        <v>8</v>
      </c>
      <c r="C73" s="7" t="s">
        <v>38</v>
      </c>
      <c r="D73" s="7"/>
      <c r="E73" s="11"/>
      <c r="F73" s="102">
        <f>SUM(F68+F72)</f>
        <v>0</v>
      </c>
      <c r="G73" s="23">
        <f>SUM(G68+G72)</f>
        <v>0</v>
      </c>
      <c r="H73" s="96"/>
      <c r="P73" s="54"/>
    </row>
    <row r="74" spans="2:16" ht="16" x14ac:dyDescent="0.2">
      <c r="B74" s="9" t="s">
        <v>9</v>
      </c>
      <c r="C74" s="7" t="s">
        <v>28</v>
      </c>
      <c r="D74" s="7"/>
      <c r="E74" s="11"/>
      <c r="F74" s="102">
        <f t="shared" ref="F74:G76" si="1">ROUND(SUM(F29+(F29*$K$13)),0)</f>
        <v>0</v>
      </c>
      <c r="G74" s="23">
        <f t="shared" si="1"/>
        <v>0</v>
      </c>
      <c r="H74" s="96"/>
      <c r="P74" s="54"/>
    </row>
    <row r="75" spans="2:16" ht="16" x14ac:dyDescent="0.2">
      <c r="B75" s="9" t="s">
        <v>10</v>
      </c>
      <c r="C75" s="17" t="s">
        <v>19</v>
      </c>
      <c r="D75" s="7"/>
      <c r="E75" s="11"/>
      <c r="F75" s="102">
        <f t="shared" si="1"/>
        <v>0</v>
      </c>
      <c r="G75" s="23">
        <f t="shared" si="1"/>
        <v>0</v>
      </c>
      <c r="H75" s="96"/>
      <c r="M75" s="43" t="s">
        <v>61</v>
      </c>
      <c r="P75" s="54"/>
    </row>
    <row r="76" spans="2:16" ht="16" x14ac:dyDescent="0.2">
      <c r="B76" s="9" t="s">
        <v>11</v>
      </c>
      <c r="C76" s="17" t="s">
        <v>34</v>
      </c>
      <c r="D76" s="7"/>
      <c r="E76" s="11"/>
      <c r="F76" s="102">
        <f t="shared" si="1"/>
        <v>0</v>
      </c>
      <c r="G76" s="23">
        <f t="shared" si="1"/>
        <v>0</v>
      </c>
      <c r="H76" s="96"/>
      <c r="K76" s="44" t="s">
        <v>55</v>
      </c>
      <c r="M76" s="43" t="s">
        <v>62</v>
      </c>
      <c r="P76" s="54"/>
    </row>
    <row r="77" spans="2:16" ht="16" x14ac:dyDescent="0.2">
      <c r="B77" s="9" t="s">
        <v>12</v>
      </c>
      <c r="C77" s="17" t="s">
        <v>35</v>
      </c>
      <c r="D77" s="7"/>
      <c r="E77" s="11"/>
      <c r="F77" s="104"/>
      <c r="G77" s="32"/>
      <c r="H77" s="96"/>
      <c r="K77" s="44" t="s">
        <v>56</v>
      </c>
      <c r="L77" s="42" t="s">
        <v>57</v>
      </c>
      <c r="M77" s="43" t="s">
        <v>63</v>
      </c>
      <c r="P77" s="54"/>
    </row>
    <row r="78" spans="2:16" ht="16" x14ac:dyDescent="0.2">
      <c r="B78" s="26"/>
      <c r="C78" s="17" t="s">
        <v>39</v>
      </c>
      <c r="D78" s="7"/>
      <c r="E78" s="11"/>
      <c r="F78" s="102">
        <f>SUM(L78:L81)</f>
        <v>0</v>
      </c>
      <c r="G78" s="23">
        <v>0</v>
      </c>
      <c r="H78" s="96"/>
      <c r="K78" s="36" t="s">
        <v>50</v>
      </c>
      <c r="L78" s="39"/>
      <c r="M78" s="45">
        <f>IF(L78+M35&gt;=25000,25000-M35,L78)</f>
        <v>0</v>
      </c>
      <c r="P78" s="54"/>
    </row>
    <row r="79" spans="2:16" ht="16" x14ac:dyDescent="0.2">
      <c r="B79" s="9"/>
      <c r="C79" s="17" t="s">
        <v>40</v>
      </c>
      <c r="D79" s="7"/>
      <c r="E79" s="11"/>
      <c r="F79" s="102">
        <f t="shared" ref="F79:G81" si="2">ROUND(SUM(F34+(F34*$K$13)),0)</f>
        <v>0</v>
      </c>
      <c r="G79" s="23">
        <f t="shared" si="2"/>
        <v>0</v>
      </c>
      <c r="H79" s="96"/>
      <c r="K79" s="37" t="s">
        <v>51</v>
      </c>
      <c r="L79" s="40"/>
      <c r="M79" s="45">
        <f>IF(L79+M36&gt;=25000,25000-M36,L79)</f>
        <v>0</v>
      </c>
      <c r="P79" s="54"/>
    </row>
    <row r="80" spans="2:16" ht="16" x14ac:dyDescent="0.2">
      <c r="B80" s="9"/>
      <c r="C80" s="17" t="s">
        <v>87</v>
      </c>
      <c r="D80" s="7"/>
      <c r="E80" s="11"/>
      <c r="F80" s="102">
        <f t="shared" si="2"/>
        <v>0</v>
      </c>
      <c r="G80" s="23">
        <f t="shared" si="2"/>
        <v>0</v>
      </c>
      <c r="H80" s="96"/>
      <c r="K80" s="37" t="s">
        <v>52</v>
      </c>
      <c r="L80" s="40"/>
      <c r="M80" s="45">
        <f>IF(L80+M37&gt;=25000,25000-M37,L80)</f>
        <v>0</v>
      </c>
      <c r="P80" s="54"/>
    </row>
    <row r="81" spans="1:16" ht="16" x14ac:dyDescent="0.2">
      <c r="B81" s="9" t="s">
        <v>13</v>
      </c>
      <c r="C81" s="17" t="s">
        <v>36</v>
      </c>
      <c r="D81" s="7"/>
      <c r="E81" s="11"/>
      <c r="F81" s="102">
        <f t="shared" si="2"/>
        <v>0</v>
      </c>
      <c r="G81" s="23">
        <f t="shared" si="2"/>
        <v>0</v>
      </c>
      <c r="H81" s="96"/>
      <c r="K81" s="38" t="s">
        <v>53</v>
      </c>
      <c r="L81" s="41"/>
      <c r="M81" s="45">
        <f>IF(L81+M38&gt;=25000,25000-M38,L81)</f>
        <v>0</v>
      </c>
      <c r="P81" s="54"/>
    </row>
    <row r="82" spans="1:16" ht="16" x14ac:dyDescent="0.2">
      <c r="B82" s="9" t="s">
        <v>14</v>
      </c>
      <c r="C82" s="7" t="s">
        <v>18</v>
      </c>
      <c r="D82" s="7"/>
      <c r="E82" s="11"/>
      <c r="F82" s="102">
        <v>0</v>
      </c>
      <c r="G82" s="23">
        <v>0</v>
      </c>
      <c r="H82" s="96"/>
      <c r="P82" s="54"/>
    </row>
    <row r="83" spans="1:16" ht="16" x14ac:dyDescent="0.2">
      <c r="B83" s="9" t="s">
        <v>15</v>
      </c>
      <c r="C83" s="7" t="s">
        <v>112</v>
      </c>
      <c r="D83" s="7"/>
      <c r="E83" s="11"/>
      <c r="F83" s="102">
        <v>0</v>
      </c>
      <c r="G83" s="23">
        <v>0</v>
      </c>
      <c r="H83" s="96"/>
      <c r="P83" s="54"/>
    </row>
    <row r="84" spans="1:16" ht="16" x14ac:dyDescent="0.2">
      <c r="B84" s="9" t="s">
        <v>86</v>
      </c>
      <c r="C84" s="66" t="s">
        <v>107</v>
      </c>
      <c r="D84" s="76"/>
      <c r="E84" s="113">
        <v>0.36</v>
      </c>
      <c r="F84" s="80">
        <f>F65*E84</f>
        <v>0</v>
      </c>
      <c r="G84" s="32"/>
      <c r="H84" s="96"/>
      <c r="K84" s="94"/>
      <c r="P84" s="54"/>
    </row>
    <row r="85" spans="1:16" ht="16" x14ac:dyDescent="0.2">
      <c r="B85" s="9" t="s">
        <v>90</v>
      </c>
      <c r="C85" s="7" t="s">
        <v>29</v>
      </c>
      <c r="D85" s="7"/>
      <c r="E85" s="11"/>
      <c r="F85" s="102">
        <f>SUM(F73:F84)</f>
        <v>0</v>
      </c>
      <c r="G85" s="23">
        <f>SUM(G73:G84)</f>
        <v>0</v>
      </c>
      <c r="H85" s="96"/>
      <c r="P85" s="54"/>
    </row>
    <row r="86" spans="1:16" ht="16" x14ac:dyDescent="0.2">
      <c r="B86" s="9" t="s">
        <v>91</v>
      </c>
      <c r="C86" s="7" t="s">
        <v>41</v>
      </c>
      <c r="D86" s="7"/>
      <c r="E86" s="11"/>
      <c r="F86" s="104"/>
      <c r="G86" s="32"/>
      <c r="H86" s="96"/>
      <c r="P86" s="54"/>
    </row>
    <row r="87" spans="1:16" ht="16" x14ac:dyDescent="0.2">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6" x14ac:dyDescent="0.2">
      <c r="B88" s="34"/>
      <c r="C88" s="81"/>
      <c r="D88" s="82" t="s">
        <v>99</v>
      </c>
      <c r="E88" s="83"/>
      <c r="F88" s="104"/>
      <c r="G88" s="85">
        <v>0</v>
      </c>
      <c r="H88" s="70"/>
      <c r="I88" s="70"/>
      <c r="J88" s="70"/>
      <c r="P88" s="54"/>
    </row>
    <row r="89" spans="1:16" ht="17" thickBot="1" x14ac:dyDescent="0.25">
      <c r="A89" s="65"/>
      <c r="B89" s="109" t="s">
        <v>113</v>
      </c>
      <c r="C89" s="110" t="s">
        <v>32</v>
      </c>
      <c r="D89" s="111"/>
      <c r="E89" s="111"/>
      <c r="F89" s="106">
        <f>SUM(F85:F88)</f>
        <v>0</v>
      </c>
      <c r="G89" s="35">
        <f>SUM(G85:G88)</f>
        <v>0</v>
      </c>
      <c r="H89" s="70"/>
      <c r="I89" s="70"/>
      <c r="J89" s="70"/>
      <c r="P89" s="54"/>
    </row>
    <row r="90" spans="1:16" ht="16" x14ac:dyDescent="0.2">
      <c r="A90" s="65"/>
      <c r="B90" s="65" t="s">
        <v>114</v>
      </c>
      <c r="D90" s="2"/>
      <c r="E90" s="2"/>
      <c r="F90" s="2"/>
      <c r="G90" s="2"/>
      <c r="H90" s="70"/>
      <c r="I90" s="70"/>
      <c r="J90" s="70"/>
      <c r="P90" s="54"/>
    </row>
    <row r="91" spans="1:16" ht="16" x14ac:dyDescent="0.2">
      <c r="A91" s="65"/>
      <c r="B91" s="65"/>
      <c r="C91" s="65" t="s">
        <v>115</v>
      </c>
      <c r="D91" s="2"/>
      <c r="E91" s="2"/>
      <c r="F91" s="2"/>
      <c r="G91" s="2"/>
      <c r="H91" s="120"/>
      <c r="I91" s="120"/>
      <c r="J91" s="120"/>
      <c r="P91" s="54"/>
    </row>
    <row r="92" spans="1:16" ht="16" x14ac:dyDescent="0.2">
      <c r="A92" s="135"/>
      <c r="B92" s="135"/>
      <c r="C92" s="135"/>
      <c r="D92" s="4" t="s">
        <v>16</v>
      </c>
      <c r="E92" s="135"/>
      <c r="F92" s="135"/>
      <c r="G92" s="135"/>
      <c r="H92" s="135"/>
      <c r="I92" s="135"/>
      <c r="J92" s="120"/>
      <c r="P92" s="54"/>
    </row>
    <row r="93" spans="1:16" ht="15" customHeight="1" x14ac:dyDescent="0.2">
      <c r="A93" s="127"/>
      <c r="B93" s="127"/>
      <c r="C93" s="127"/>
      <c r="D93" s="127"/>
      <c r="E93" s="127" t="s">
        <v>20</v>
      </c>
      <c r="F93" s="127"/>
      <c r="G93" s="127"/>
      <c r="H93" s="127"/>
      <c r="I93" s="127"/>
      <c r="J93" s="90"/>
      <c r="P93" s="54"/>
    </row>
    <row r="94" spans="1:16" ht="16" x14ac:dyDescent="0.2">
      <c r="A94" s="127"/>
      <c r="B94" s="127"/>
      <c r="C94" s="127"/>
      <c r="D94" s="127"/>
      <c r="E94" s="127" t="s">
        <v>45</v>
      </c>
      <c r="F94" s="127"/>
      <c r="G94" s="127"/>
      <c r="H94" s="127"/>
      <c r="I94" s="127"/>
      <c r="J94" s="22"/>
      <c r="P94" s="54"/>
    </row>
    <row r="95" spans="1:16" ht="36.75" customHeight="1" x14ac:dyDescent="0.2">
      <c r="C95" s="4" t="s">
        <v>22</v>
      </c>
      <c r="D95" s="90"/>
      <c r="E95" s="129" t="str">
        <f>E5</f>
        <v>(Insert project title here.  Sheet will auto-fill on subsequent years/composite)</v>
      </c>
      <c r="F95" s="129"/>
      <c r="G95" s="129"/>
      <c r="H95" s="129"/>
      <c r="P95" s="54"/>
    </row>
    <row r="96" spans="1:16" ht="16" x14ac:dyDescent="0.2">
      <c r="B96" s="4"/>
      <c r="C96" s="48" t="s">
        <v>21</v>
      </c>
      <c r="E96" s="121" t="str">
        <f>E6</f>
        <v>(Insert investigator(s) here.  Sheet will auto-fill on subsequent years/composite)</v>
      </c>
      <c r="F96" s="121"/>
      <c r="G96" s="121"/>
      <c r="H96" s="117"/>
      <c r="P96" s="54"/>
    </row>
    <row r="97" spans="2:16" ht="16" x14ac:dyDescent="0.2">
      <c r="H97" s="97"/>
      <c r="P97" s="54"/>
    </row>
    <row r="98" spans="2:16" ht="17" thickBot="1" x14ac:dyDescent="0.25">
      <c r="H98" s="98"/>
      <c r="K98" s="49" t="s">
        <v>77</v>
      </c>
      <c r="P98" s="54"/>
    </row>
    <row r="99" spans="2:16" ht="17" thickBot="1" x14ac:dyDescent="0.25">
      <c r="B99" s="6"/>
      <c r="C99" s="6"/>
      <c r="D99" s="6"/>
      <c r="E99" s="6"/>
      <c r="F99" s="68" t="s">
        <v>23</v>
      </c>
      <c r="G99" s="68" t="s">
        <v>98</v>
      </c>
      <c r="H99" s="96"/>
      <c r="K99" s="57">
        <f>K55+(12*31)</f>
        <v>42748</v>
      </c>
      <c r="P99" s="54"/>
    </row>
    <row r="100" spans="2:16" ht="16" x14ac:dyDescent="0.2">
      <c r="B100" s="62" t="s">
        <v>0</v>
      </c>
      <c r="C100" s="63" t="s">
        <v>84</v>
      </c>
      <c r="D100" s="63"/>
      <c r="E100" s="108"/>
      <c r="F100" s="101"/>
      <c r="G100" s="60"/>
      <c r="H100" s="96"/>
      <c r="K100" s="49"/>
      <c r="P100" s="54"/>
    </row>
    <row r="101" spans="2:16" ht="16" x14ac:dyDescent="0.2">
      <c r="B101" s="9"/>
      <c r="C101" s="10" t="s">
        <v>1</v>
      </c>
      <c r="D101" s="7" t="str">
        <f>IF(D11=""," ",D11)</f>
        <v xml:space="preserve"> </v>
      </c>
      <c r="E101" s="11"/>
      <c r="F101" s="102">
        <f t="shared" ref="F101:G106" si="3">ROUND(SUM(F56+(F56*$K$10)),0)</f>
        <v>0</v>
      </c>
      <c r="G101" s="23">
        <f t="shared" si="3"/>
        <v>0</v>
      </c>
      <c r="H101" s="96"/>
      <c r="K101" s="115"/>
      <c r="P101" s="54"/>
    </row>
    <row r="102" spans="2:16" ht="16" x14ac:dyDescent="0.2">
      <c r="B102" s="9"/>
      <c r="C102" s="10" t="s">
        <v>2</v>
      </c>
      <c r="D102" s="7" t="str">
        <f>IF(D12=""," ",D12)</f>
        <v xml:space="preserve"> </v>
      </c>
      <c r="E102" s="11"/>
      <c r="F102" s="102">
        <f t="shared" si="3"/>
        <v>0</v>
      </c>
      <c r="G102" s="23">
        <f t="shared" si="3"/>
        <v>0</v>
      </c>
      <c r="H102" s="96"/>
      <c r="P102" s="54"/>
    </row>
    <row r="103" spans="2:16" ht="16" x14ac:dyDescent="0.2">
      <c r="B103" s="9"/>
      <c r="C103" s="10" t="s">
        <v>3</v>
      </c>
      <c r="D103" s="7" t="str">
        <f>IF(D13=""," ",D13)</f>
        <v xml:space="preserve"> </v>
      </c>
      <c r="E103" s="11"/>
      <c r="F103" s="102">
        <f t="shared" si="3"/>
        <v>0</v>
      </c>
      <c r="G103" s="23">
        <f t="shared" si="3"/>
        <v>0</v>
      </c>
      <c r="H103" s="96"/>
      <c r="P103" s="54"/>
    </row>
    <row r="104" spans="2:16" ht="16" x14ac:dyDescent="0.2">
      <c r="B104" s="9"/>
      <c r="C104" s="10" t="s">
        <v>4</v>
      </c>
      <c r="D104" s="7" t="str">
        <f>IF(D14=""," ",D14)</f>
        <v xml:space="preserve"> </v>
      </c>
      <c r="E104" s="11"/>
      <c r="F104" s="102">
        <f t="shared" si="3"/>
        <v>0</v>
      </c>
      <c r="G104" s="23">
        <f t="shared" si="3"/>
        <v>0</v>
      </c>
      <c r="H104" s="96"/>
      <c r="P104" s="54"/>
    </row>
    <row r="105" spans="2:16" ht="16" x14ac:dyDescent="0.2">
      <c r="B105" s="9"/>
      <c r="C105" s="12" t="s">
        <v>24</v>
      </c>
      <c r="D105" s="7" t="str">
        <f>IF(D15=""," ",D15)</f>
        <v xml:space="preserve"> </v>
      </c>
      <c r="E105" s="11"/>
      <c r="F105" s="102">
        <f t="shared" si="3"/>
        <v>0</v>
      </c>
      <c r="G105" s="23">
        <f t="shared" si="3"/>
        <v>0</v>
      </c>
      <c r="H105" s="98"/>
      <c r="P105" s="54"/>
    </row>
    <row r="106" spans="2:16" ht="16" x14ac:dyDescent="0.2">
      <c r="B106" s="9"/>
      <c r="C106" s="12" t="s">
        <v>25</v>
      </c>
      <c r="D106" s="7" t="s">
        <v>48</v>
      </c>
      <c r="E106" s="11"/>
      <c r="F106" s="102">
        <f t="shared" si="3"/>
        <v>0</v>
      </c>
      <c r="G106" s="23">
        <f t="shared" si="3"/>
        <v>0</v>
      </c>
      <c r="H106" s="96"/>
      <c r="P106" s="54"/>
    </row>
    <row r="107" spans="2:16" ht="16" x14ac:dyDescent="0.2">
      <c r="B107" s="9" t="s">
        <v>33</v>
      </c>
      <c r="C107" s="66" t="s">
        <v>85</v>
      </c>
      <c r="D107" s="7"/>
      <c r="E107" s="11"/>
      <c r="F107" s="103"/>
      <c r="G107" s="31"/>
      <c r="H107" s="96"/>
      <c r="P107" s="54"/>
    </row>
    <row r="108" spans="2:16" ht="16" x14ac:dyDescent="0.2">
      <c r="B108" s="9"/>
      <c r="C108" s="12" t="s">
        <v>1</v>
      </c>
      <c r="D108" s="7" t="s">
        <v>30</v>
      </c>
      <c r="E108" s="11"/>
      <c r="F108" s="102">
        <f>ROUND(SUM(F63+(F63*$K$10)),0)</f>
        <v>0</v>
      </c>
      <c r="G108" s="23">
        <f>ROUND(SUM(G63+(G63*$K$10)),0)</f>
        <v>0</v>
      </c>
      <c r="H108" s="96"/>
      <c r="P108" s="54"/>
    </row>
    <row r="109" spans="2:16" ht="16" x14ac:dyDescent="0.2">
      <c r="B109" s="9"/>
      <c r="C109" s="12" t="s">
        <v>2</v>
      </c>
      <c r="D109" s="7" t="s">
        <v>31</v>
      </c>
      <c r="E109" s="11"/>
      <c r="F109" s="102">
        <f>ROUND(SUM(F64+(F64*$K$10)),0)</f>
        <v>0</v>
      </c>
      <c r="G109" s="23">
        <f>ROUND(SUM(G64+(G64*$K$10)),0)</f>
        <v>0</v>
      </c>
      <c r="H109" s="96"/>
      <c r="P109" s="54"/>
    </row>
    <row r="110" spans="2:16" ht="16" x14ac:dyDescent="0.2">
      <c r="B110" s="9"/>
      <c r="C110" s="12" t="s">
        <v>3</v>
      </c>
      <c r="D110" s="7" t="s">
        <v>26</v>
      </c>
      <c r="E110" s="11"/>
      <c r="F110" s="102">
        <f>ROUND(SUM(F65+(F65*$K$10)),0)</f>
        <v>0</v>
      </c>
      <c r="G110" s="31"/>
      <c r="H110" s="96"/>
      <c r="P110" s="54"/>
    </row>
    <row r="111" spans="2:16" ht="16" x14ac:dyDescent="0.2">
      <c r="B111" s="9"/>
      <c r="C111" s="12" t="s">
        <v>4</v>
      </c>
      <c r="D111" s="7" t="s">
        <v>27</v>
      </c>
      <c r="E111" s="11"/>
      <c r="F111" s="102">
        <f>ROUND(SUM(F66+(F66*$K$10)),0)</f>
        <v>0</v>
      </c>
      <c r="G111" s="23">
        <f>ROUND(SUM(G66+(G66*$K$10)),0)</f>
        <v>0</v>
      </c>
      <c r="H111" s="96"/>
      <c r="P111" s="54"/>
    </row>
    <row r="112" spans="2:16" ht="16" x14ac:dyDescent="0.2">
      <c r="B112" s="9"/>
      <c r="C112" s="12" t="s">
        <v>24</v>
      </c>
      <c r="D112" s="7" t="s">
        <v>92</v>
      </c>
      <c r="E112" s="11"/>
      <c r="F112" s="102">
        <v>0</v>
      </c>
      <c r="G112" s="23">
        <v>0</v>
      </c>
      <c r="H112" s="98"/>
      <c r="P112" s="54"/>
    </row>
    <row r="113" spans="2:16" ht="16" x14ac:dyDescent="0.2">
      <c r="B113" s="24" t="s">
        <v>5</v>
      </c>
      <c r="C113" s="25" t="s">
        <v>37</v>
      </c>
      <c r="D113" s="25"/>
      <c r="E113" s="11"/>
      <c r="F113" s="102">
        <f>SUM(F101:F112)</f>
        <v>0</v>
      </c>
      <c r="G113" s="23">
        <f>SUM(G101:G112)</f>
        <v>0</v>
      </c>
      <c r="H113" s="96"/>
      <c r="P113" s="54"/>
    </row>
    <row r="114" spans="2:16" ht="16" x14ac:dyDescent="0.2">
      <c r="B114" s="9" t="s">
        <v>6</v>
      </c>
      <c r="C114" s="7" t="s">
        <v>88</v>
      </c>
      <c r="D114" s="7"/>
      <c r="E114" s="61"/>
      <c r="F114" s="103"/>
      <c r="G114" s="31"/>
      <c r="H114" s="96"/>
      <c r="P114" s="54"/>
    </row>
    <row r="115" spans="2:16" ht="16" x14ac:dyDescent="0.2">
      <c r="B115" s="9"/>
      <c r="C115" s="7" t="s">
        <v>94</v>
      </c>
      <c r="D115" s="7"/>
      <c r="E115" s="74">
        <v>0.44</v>
      </c>
      <c r="F115" s="102">
        <f>ROUND(($E$115)*SUM(F101:F109),0)</f>
        <v>0</v>
      </c>
      <c r="G115" s="23">
        <f>ROUND(($E$115)*SUM(G101:G109),0)</f>
        <v>0</v>
      </c>
      <c r="H115" s="96"/>
      <c r="P115" s="54"/>
    </row>
    <row r="116" spans="2:16" ht="16" x14ac:dyDescent="0.2">
      <c r="B116" s="9"/>
      <c r="C116" s="7" t="s">
        <v>95</v>
      </c>
      <c r="D116" s="7"/>
      <c r="E116" s="71">
        <v>7.6499999999999999E-2</v>
      </c>
      <c r="F116" s="102">
        <f>ROUND($E$116*F112,0)</f>
        <v>0</v>
      </c>
      <c r="G116" s="23">
        <f>ROUND($E$116*G112,0)</f>
        <v>0</v>
      </c>
      <c r="H116" s="96"/>
      <c r="P116" s="54"/>
    </row>
    <row r="117" spans="2:16" ht="16" x14ac:dyDescent="0.2">
      <c r="B117" s="9" t="s">
        <v>7</v>
      </c>
      <c r="C117" s="7" t="s">
        <v>89</v>
      </c>
      <c r="D117" s="7"/>
      <c r="E117" s="71"/>
      <c r="F117" s="102">
        <f>SUM(F115:F116)</f>
        <v>0</v>
      </c>
      <c r="G117" s="23">
        <f>SUM(G115:G116)</f>
        <v>0</v>
      </c>
      <c r="H117" s="96"/>
      <c r="P117" s="54"/>
    </row>
    <row r="118" spans="2:16" ht="16" x14ac:dyDescent="0.2">
      <c r="B118" s="9" t="s">
        <v>8</v>
      </c>
      <c r="C118" s="7" t="s">
        <v>38</v>
      </c>
      <c r="D118" s="7"/>
      <c r="E118" s="11"/>
      <c r="F118" s="102">
        <f>SUM(F113+F117)</f>
        <v>0</v>
      </c>
      <c r="G118" s="23">
        <f>SUM(G113+G117)</f>
        <v>0</v>
      </c>
      <c r="H118" s="96"/>
      <c r="P118" s="54"/>
    </row>
    <row r="119" spans="2:16" ht="16" x14ac:dyDescent="0.2">
      <c r="B119" s="9" t="s">
        <v>9</v>
      </c>
      <c r="C119" s="7" t="s">
        <v>28</v>
      </c>
      <c r="D119" s="7"/>
      <c r="E119" s="11"/>
      <c r="F119" s="102">
        <f t="shared" ref="F119:G121" si="4">ROUND(SUM(F74+(F74*$K$13)),0)</f>
        <v>0</v>
      </c>
      <c r="G119" s="23">
        <f t="shared" si="4"/>
        <v>0</v>
      </c>
      <c r="H119" s="96"/>
      <c r="P119" s="54"/>
    </row>
    <row r="120" spans="2:16" ht="16" x14ac:dyDescent="0.2">
      <c r="B120" s="9" t="s">
        <v>10</v>
      </c>
      <c r="C120" s="17" t="s">
        <v>19</v>
      </c>
      <c r="D120" s="7"/>
      <c r="E120" s="11"/>
      <c r="F120" s="102">
        <f t="shared" si="4"/>
        <v>0</v>
      </c>
      <c r="G120" s="23">
        <f t="shared" si="4"/>
        <v>0</v>
      </c>
      <c r="H120" s="96"/>
      <c r="M120" s="43" t="s">
        <v>61</v>
      </c>
      <c r="P120" s="54"/>
    </row>
    <row r="121" spans="2:16" ht="16" x14ac:dyDescent="0.2">
      <c r="B121" s="9" t="s">
        <v>11</v>
      </c>
      <c r="C121" s="17" t="s">
        <v>34</v>
      </c>
      <c r="D121" s="7"/>
      <c r="E121" s="11"/>
      <c r="F121" s="102">
        <f t="shared" si="4"/>
        <v>0</v>
      </c>
      <c r="G121" s="23">
        <f t="shared" si="4"/>
        <v>0</v>
      </c>
      <c r="H121" s="96"/>
      <c r="K121" s="44" t="s">
        <v>55</v>
      </c>
      <c r="M121" s="43" t="s">
        <v>62</v>
      </c>
      <c r="P121" s="54"/>
    </row>
    <row r="122" spans="2:16" ht="16" x14ac:dyDescent="0.2">
      <c r="B122" s="9" t="s">
        <v>12</v>
      </c>
      <c r="C122" s="17" t="s">
        <v>35</v>
      </c>
      <c r="D122" s="7"/>
      <c r="E122" s="11"/>
      <c r="F122" s="104"/>
      <c r="G122" s="32"/>
      <c r="H122" s="96"/>
      <c r="K122" s="44" t="s">
        <v>56</v>
      </c>
      <c r="L122" s="42" t="s">
        <v>58</v>
      </c>
      <c r="M122" s="43" t="s">
        <v>63</v>
      </c>
      <c r="P122" s="54"/>
    </row>
    <row r="123" spans="2:16" ht="16" x14ac:dyDescent="0.2">
      <c r="B123" s="26"/>
      <c r="C123" s="17" t="s">
        <v>39</v>
      </c>
      <c r="D123" s="7"/>
      <c r="E123" s="11"/>
      <c r="F123" s="102">
        <f>SUM(L123:L126)</f>
        <v>0</v>
      </c>
      <c r="G123" s="23">
        <v>0</v>
      </c>
      <c r="H123" s="96"/>
      <c r="K123" s="36" t="s">
        <v>50</v>
      </c>
      <c r="L123" s="39"/>
      <c r="M123" s="45">
        <f>IF(L123+M35+M78&gt;=25000,25000-(M35+M78),L123)</f>
        <v>0</v>
      </c>
      <c r="P123" s="54"/>
    </row>
    <row r="124" spans="2:16" ht="16" x14ac:dyDescent="0.2">
      <c r="B124" s="9"/>
      <c r="C124" s="17" t="s">
        <v>40</v>
      </c>
      <c r="D124" s="7"/>
      <c r="E124" s="11"/>
      <c r="F124" s="102">
        <f t="shared" ref="F124:G126" si="5">ROUND(SUM(F79+(F79*$K$13)),0)</f>
        <v>0</v>
      </c>
      <c r="G124" s="23">
        <f t="shared" si="5"/>
        <v>0</v>
      </c>
      <c r="H124" s="96"/>
      <c r="K124" s="37" t="s">
        <v>51</v>
      </c>
      <c r="L124" s="40"/>
      <c r="M124" s="45">
        <f>IF(L124+M36+M79&gt;=25000,25000-(M36+M79),L124)</f>
        <v>0</v>
      </c>
      <c r="P124" s="54"/>
    </row>
    <row r="125" spans="2:16" ht="16" x14ac:dyDescent="0.2">
      <c r="B125" s="9"/>
      <c r="C125" s="17" t="s">
        <v>87</v>
      </c>
      <c r="D125" s="7"/>
      <c r="E125" s="11"/>
      <c r="F125" s="102">
        <f t="shared" si="5"/>
        <v>0</v>
      </c>
      <c r="G125" s="23">
        <f t="shared" si="5"/>
        <v>0</v>
      </c>
      <c r="H125" s="96"/>
      <c r="K125" s="37" t="s">
        <v>52</v>
      </c>
      <c r="L125" s="40"/>
      <c r="M125" s="45">
        <f>IF(L125+M37+M80&gt;=25000,25000-(M37+M80),L125)</f>
        <v>0</v>
      </c>
      <c r="P125" s="54"/>
    </row>
    <row r="126" spans="2:16" ht="16" x14ac:dyDescent="0.2">
      <c r="B126" s="9" t="s">
        <v>13</v>
      </c>
      <c r="C126" s="17" t="s">
        <v>36</v>
      </c>
      <c r="D126" s="7"/>
      <c r="E126" s="11"/>
      <c r="F126" s="102">
        <f t="shared" si="5"/>
        <v>0</v>
      </c>
      <c r="G126" s="23">
        <f t="shared" si="5"/>
        <v>0</v>
      </c>
      <c r="H126" s="96"/>
      <c r="K126" s="38" t="s">
        <v>53</v>
      </c>
      <c r="L126" s="41"/>
      <c r="M126" s="45">
        <f>IF(L126+M38+M81&gt;=25000,25000-(M38+M81),L126)</f>
        <v>0</v>
      </c>
      <c r="P126" s="54"/>
    </row>
    <row r="127" spans="2:16" ht="16" x14ac:dyDescent="0.2">
      <c r="B127" s="9" t="s">
        <v>14</v>
      </c>
      <c r="C127" s="7" t="s">
        <v>18</v>
      </c>
      <c r="D127" s="7"/>
      <c r="E127" s="11"/>
      <c r="F127" s="102">
        <v>0</v>
      </c>
      <c r="G127" s="23">
        <v>0</v>
      </c>
      <c r="H127" s="96"/>
      <c r="P127" s="54"/>
    </row>
    <row r="128" spans="2:16" ht="16" x14ac:dyDescent="0.2">
      <c r="B128" s="9" t="s">
        <v>15</v>
      </c>
      <c r="C128" s="7" t="s">
        <v>112</v>
      </c>
      <c r="D128" s="7"/>
      <c r="E128" s="11"/>
      <c r="F128" s="102">
        <v>0</v>
      </c>
      <c r="G128" s="23">
        <v>0</v>
      </c>
      <c r="H128" s="96"/>
      <c r="P128" s="54"/>
    </row>
    <row r="129" spans="1:16" ht="16" x14ac:dyDescent="0.2">
      <c r="B129" s="9" t="s">
        <v>86</v>
      </c>
      <c r="C129" s="66" t="s">
        <v>107</v>
      </c>
      <c r="D129" s="76"/>
      <c r="E129" s="113">
        <v>0.36</v>
      </c>
      <c r="F129" s="80">
        <f>F110*E129</f>
        <v>0</v>
      </c>
      <c r="G129" s="32"/>
      <c r="H129" s="96"/>
      <c r="P129" s="54"/>
    </row>
    <row r="130" spans="1:16" ht="16" x14ac:dyDescent="0.2">
      <c r="B130" s="9" t="s">
        <v>90</v>
      </c>
      <c r="C130" s="7" t="s">
        <v>29</v>
      </c>
      <c r="D130" s="7"/>
      <c r="E130" s="11"/>
      <c r="F130" s="102">
        <f>SUM(F118:F129)</f>
        <v>0</v>
      </c>
      <c r="G130" s="23">
        <f>SUM(G118:G129)</f>
        <v>0</v>
      </c>
      <c r="H130" s="96"/>
      <c r="P130" s="54"/>
    </row>
    <row r="131" spans="1:16" ht="16" x14ac:dyDescent="0.2">
      <c r="B131" s="9" t="s">
        <v>91</v>
      </c>
      <c r="C131" s="7" t="s">
        <v>41</v>
      </c>
      <c r="D131" s="7"/>
      <c r="E131" s="11"/>
      <c r="F131" s="104"/>
      <c r="G131" s="32"/>
      <c r="H131" s="99"/>
      <c r="P131" s="54"/>
    </row>
    <row r="132" spans="1:16" ht="16" x14ac:dyDescent="0.2">
      <c r="B132" s="34" t="s">
        <v>42</v>
      </c>
      <c r="C132" s="81">
        <f>C42</f>
        <v>0.48</v>
      </c>
      <c r="D132" s="82" t="s">
        <v>43</v>
      </c>
      <c r="E132" s="83">
        <f>IF($M$123&gt;25000,"25000",$M$123)+IF($M$124&gt;25000,"25000",$M$124)+IF($M$125&gt;25000,"25000",$M$125)+IF($M$126&gt;25000,"25000",$M$126)+$F$130-$F$123-$F$127-$F$129-$F$128</f>
        <v>0</v>
      </c>
      <c r="F132" s="105">
        <f>ROUND(E132*C132,0)</f>
        <v>0</v>
      </c>
      <c r="G132" s="85">
        <f>ROUND((G130-G127-G123-G129-G128)*K42,0)</f>
        <v>0</v>
      </c>
      <c r="H132" s="2"/>
      <c r="I132" s="64"/>
      <c r="P132" s="54"/>
    </row>
    <row r="133" spans="1:16" ht="16" x14ac:dyDescent="0.2">
      <c r="B133" s="34"/>
      <c r="C133" s="81"/>
      <c r="D133" s="82" t="s">
        <v>99</v>
      </c>
      <c r="E133" s="83"/>
      <c r="F133" s="104"/>
      <c r="G133" s="85">
        <v>0</v>
      </c>
      <c r="H133" s="2"/>
      <c r="I133" s="64"/>
      <c r="P133" s="54"/>
    </row>
    <row r="134" spans="1:16" ht="17" thickBot="1" x14ac:dyDescent="0.25">
      <c r="A134" s="65"/>
      <c r="B134" s="109" t="s">
        <v>113</v>
      </c>
      <c r="C134" s="110" t="s">
        <v>32</v>
      </c>
      <c r="D134" s="111"/>
      <c r="E134" s="111"/>
      <c r="F134" s="106">
        <f>SUM(F130:F133)</f>
        <v>0</v>
      </c>
      <c r="G134" s="35">
        <f>SUM(G130:G133)</f>
        <v>0</v>
      </c>
      <c r="H134" s="70"/>
      <c r="I134" s="70"/>
      <c r="J134" s="70"/>
      <c r="P134" s="54"/>
    </row>
    <row r="135" spans="1:16" ht="16" x14ac:dyDescent="0.2">
      <c r="A135" s="65"/>
      <c r="B135" s="65" t="str">
        <f>B45</f>
        <v xml:space="preserve">**Base = MTDC = Total Direct Costs - Equipment - Each Subcontract in excess of $25,000 (only the first $25,000 of each </v>
      </c>
      <c r="C135" s="22"/>
      <c r="D135" s="2"/>
      <c r="E135" s="2"/>
      <c r="F135" s="2"/>
      <c r="G135" s="2"/>
      <c r="H135" s="120"/>
      <c r="I135" s="120"/>
      <c r="J135" s="120"/>
      <c r="P135" s="54"/>
    </row>
    <row r="136" spans="1:16" ht="16" x14ac:dyDescent="0.2">
      <c r="A136" s="65"/>
      <c r="C136" s="65" t="str">
        <f>C46</f>
        <v>subcontract is included) - Tuition Remission - Participant Support Costs</v>
      </c>
      <c r="D136" s="2"/>
      <c r="E136" s="2"/>
      <c r="F136" s="2"/>
      <c r="G136" s="2"/>
      <c r="H136" s="120"/>
      <c r="I136" s="120"/>
      <c r="J136" s="120"/>
      <c r="P136" s="54"/>
    </row>
    <row r="137" spans="1:16" ht="19" customHeight="1" x14ac:dyDescent="0.2">
      <c r="A137" s="135"/>
      <c r="B137" s="135"/>
      <c r="C137" s="135"/>
      <c r="D137" s="4" t="s">
        <v>16</v>
      </c>
      <c r="E137" s="135"/>
      <c r="F137" s="135"/>
      <c r="G137" s="135"/>
      <c r="H137" s="135"/>
      <c r="I137" s="135"/>
      <c r="J137" s="59"/>
    </row>
    <row r="138" spans="1:16" ht="16" x14ac:dyDescent="0.2">
      <c r="A138" s="127"/>
      <c r="B138" s="127"/>
      <c r="C138" s="127"/>
      <c r="D138" s="127"/>
      <c r="E138" s="127" t="s">
        <v>20</v>
      </c>
      <c r="F138" s="127"/>
      <c r="G138" s="127"/>
      <c r="H138" s="127"/>
      <c r="I138" s="127"/>
    </row>
    <row r="139" spans="1:16" ht="16" x14ac:dyDescent="0.2">
      <c r="A139" s="127"/>
      <c r="B139" s="127"/>
      <c r="C139" s="127"/>
      <c r="D139" s="127"/>
      <c r="E139" s="127" t="s">
        <v>49</v>
      </c>
      <c r="F139" s="127"/>
      <c r="G139" s="127"/>
      <c r="H139" s="127"/>
      <c r="I139" s="127"/>
    </row>
    <row r="140" spans="1:16" ht="36.75" customHeight="1" x14ac:dyDescent="0.2">
      <c r="B140" s="4" t="s">
        <v>22</v>
      </c>
      <c r="E140" s="129" t="str">
        <f>E5</f>
        <v>(Insert project title here.  Sheet will auto-fill on subsequent years/composite)</v>
      </c>
      <c r="F140" s="129"/>
      <c r="G140" s="129"/>
      <c r="H140" s="129"/>
    </row>
    <row r="141" spans="1:16" ht="16" x14ac:dyDescent="0.2">
      <c r="B141" s="48" t="s">
        <v>21</v>
      </c>
      <c r="E141" s="121" t="str">
        <f>E6</f>
        <v>(Insert investigator(s) here.  Sheet will auto-fill on subsequent years/composite)</v>
      </c>
      <c r="F141" s="121"/>
      <c r="G141" s="121"/>
      <c r="H141" s="125"/>
    </row>
    <row r="142" spans="1:16" ht="16" x14ac:dyDescent="0.2">
      <c r="H142" s="96"/>
    </row>
    <row r="143" spans="1:16" ht="17" thickBot="1" x14ac:dyDescent="0.25">
      <c r="H143" s="96"/>
    </row>
    <row r="144" spans="1:16" ht="17" thickBot="1" x14ac:dyDescent="0.25">
      <c r="B144" s="6"/>
      <c r="C144" s="6"/>
      <c r="D144" s="6"/>
      <c r="E144" s="6"/>
      <c r="F144" s="68" t="s">
        <v>23</v>
      </c>
      <c r="G144" s="100" t="s">
        <v>98</v>
      </c>
      <c r="H144" s="96"/>
    </row>
    <row r="145" spans="2:8" ht="16" x14ac:dyDescent="0.2">
      <c r="B145" s="62" t="s">
        <v>0</v>
      </c>
      <c r="C145" s="69" t="s">
        <v>84</v>
      </c>
      <c r="D145" s="63"/>
      <c r="E145" s="63"/>
      <c r="F145" s="91"/>
      <c r="G145" s="92"/>
      <c r="H145" s="96"/>
    </row>
    <row r="146" spans="2:8" ht="16" x14ac:dyDescent="0.2">
      <c r="B146" s="9"/>
      <c r="C146" s="10" t="s">
        <v>1</v>
      </c>
      <c r="D146" s="7" t="str">
        <f>IF(D11=""," ",D11)</f>
        <v xml:space="preserve"> </v>
      </c>
      <c r="E146" s="11"/>
      <c r="F146" s="78">
        <f t="shared" ref="F146:G151" si="6">F11+F56+F101</f>
        <v>0</v>
      </c>
      <c r="G146" s="23">
        <f t="shared" si="6"/>
        <v>0</v>
      </c>
      <c r="H146" s="96"/>
    </row>
    <row r="147" spans="2:8" ht="16" x14ac:dyDescent="0.2">
      <c r="B147" s="9"/>
      <c r="C147" s="10" t="s">
        <v>2</v>
      </c>
      <c r="D147" s="7" t="str">
        <f>IF(D12=""," ",D12)</f>
        <v xml:space="preserve"> </v>
      </c>
      <c r="E147" s="11"/>
      <c r="F147" s="78">
        <f t="shared" si="6"/>
        <v>0</v>
      </c>
      <c r="G147" s="23">
        <f t="shared" si="6"/>
        <v>0</v>
      </c>
      <c r="H147" s="96"/>
    </row>
    <row r="148" spans="2:8" ht="16" x14ac:dyDescent="0.2">
      <c r="B148" s="9"/>
      <c r="C148" s="10" t="s">
        <v>3</v>
      </c>
      <c r="D148" s="7" t="str">
        <f>IF(D13=""," ",D13)</f>
        <v xml:space="preserve"> </v>
      </c>
      <c r="E148" s="11"/>
      <c r="F148" s="78">
        <f t="shared" si="6"/>
        <v>0</v>
      </c>
      <c r="G148" s="23">
        <f t="shared" si="6"/>
        <v>0</v>
      </c>
      <c r="H148" s="96"/>
    </row>
    <row r="149" spans="2:8" ht="16" x14ac:dyDescent="0.2">
      <c r="B149" s="9"/>
      <c r="C149" s="10" t="s">
        <v>4</v>
      </c>
      <c r="D149" s="7" t="str">
        <f>IF(D14=""," ",D14)</f>
        <v xml:space="preserve"> </v>
      </c>
      <c r="E149" s="11"/>
      <c r="F149" s="78">
        <f t="shared" si="6"/>
        <v>0</v>
      </c>
      <c r="G149" s="23">
        <f t="shared" si="6"/>
        <v>0</v>
      </c>
      <c r="H149" s="96"/>
    </row>
    <row r="150" spans="2:8" ht="16" x14ac:dyDescent="0.2">
      <c r="B150" s="9"/>
      <c r="C150" s="12" t="s">
        <v>24</v>
      </c>
      <c r="D150" s="7" t="str">
        <f>IF(D15=""," ",D15)</f>
        <v xml:space="preserve"> </v>
      </c>
      <c r="E150" s="11"/>
      <c r="F150" s="78">
        <f t="shared" si="6"/>
        <v>0</v>
      </c>
      <c r="G150" s="23">
        <f t="shared" si="6"/>
        <v>0</v>
      </c>
      <c r="H150" s="96"/>
    </row>
    <row r="151" spans="2:8" ht="16" x14ac:dyDescent="0.2">
      <c r="B151" s="9"/>
      <c r="C151" s="12" t="s">
        <v>25</v>
      </c>
      <c r="D151" s="7" t="s">
        <v>48</v>
      </c>
      <c r="E151" s="11"/>
      <c r="F151" s="78">
        <f t="shared" si="6"/>
        <v>0</v>
      </c>
      <c r="G151" s="23">
        <f t="shared" si="6"/>
        <v>0</v>
      </c>
      <c r="H151" s="96"/>
    </row>
    <row r="152" spans="2:8" ht="16" x14ac:dyDescent="0.2">
      <c r="B152" s="9" t="s">
        <v>33</v>
      </c>
      <c r="C152" s="66" t="s">
        <v>85</v>
      </c>
      <c r="D152" s="7"/>
      <c r="E152" s="11"/>
      <c r="F152" s="79"/>
      <c r="G152" s="32"/>
      <c r="H152" s="96"/>
    </row>
    <row r="153" spans="2:8" ht="16" x14ac:dyDescent="0.2">
      <c r="B153" s="9"/>
      <c r="C153" s="75" t="s">
        <v>1</v>
      </c>
      <c r="D153" s="7" t="s">
        <v>30</v>
      </c>
      <c r="E153" s="11"/>
      <c r="F153" s="78">
        <f t="shared" ref="F153:G158" si="7">F18+F63+F108</f>
        <v>0</v>
      </c>
      <c r="G153" s="23">
        <f t="shared" si="7"/>
        <v>0</v>
      </c>
      <c r="H153" s="96"/>
    </row>
    <row r="154" spans="2:8" ht="16" x14ac:dyDescent="0.2">
      <c r="B154" s="9"/>
      <c r="C154" s="12" t="s">
        <v>2</v>
      </c>
      <c r="D154" s="7" t="s">
        <v>31</v>
      </c>
      <c r="E154" s="11"/>
      <c r="F154" s="78">
        <f t="shared" si="7"/>
        <v>0</v>
      </c>
      <c r="G154" s="23">
        <f t="shared" si="7"/>
        <v>0</v>
      </c>
      <c r="H154" s="98"/>
    </row>
    <row r="155" spans="2:8" ht="16" x14ac:dyDescent="0.2">
      <c r="B155" s="9"/>
      <c r="C155" s="12" t="s">
        <v>3</v>
      </c>
      <c r="D155" s="7" t="s">
        <v>26</v>
      </c>
      <c r="E155" s="5"/>
      <c r="F155" s="78">
        <f t="shared" si="7"/>
        <v>0</v>
      </c>
      <c r="G155" s="23">
        <f t="shared" si="7"/>
        <v>0</v>
      </c>
      <c r="H155" s="96"/>
    </row>
    <row r="156" spans="2:8" ht="16" x14ac:dyDescent="0.2">
      <c r="B156" s="9"/>
      <c r="C156" s="12" t="s">
        <v>4</v>
      </c>
      <c r="D156" s="7" t="s">
        <v>27</v>
      </c>
      <c r="E156" s="7"/>
      <c r="F156" s="78">
        <f t="shared" si="7"/>
        <v>0</v>
      </c>
      <c r="G156" s="23">
        <f t="shared" si="7"/>
        <v>0</v>
      </c>
      <c r="H156" s="96"/>
    </row>
    <row r="157" spans="2:8" ht="16" x14ac:dyDescent="0.2">
      <c r="B157" s="8"/>
      <c r="C157" s="67" t="s">
        <v>24</v>
      </c>
      <c r="D157" s="5" t="s">
        <v>92</v>
      </c>
      <c r="E157" s="5"/>
      <c r="F157" s="78">
        <f t="shared" si="7"/>
        <v>0</v>
      </c>
      <c r="G157" s="23">
        <f t="shared" si="7"/>
        <v>0</v>
      </c>
      <c r="H157" s="96"/>
    </row>
    <row r="158" spans="2:8" ht="16" x14ac:dyDescent="0.2">
      <c r="B158" s="24" t="s">
        <v>5</v>
      </c>
      <c r="C158" s="25" t="s">
        <v>37</v>
      </c>
      <c r="D158" s="25"/>
      <c r="E158" s="5"/>
      <c r="F158" s="78">
        <f t="shared" si="7"/>
        <v>0</v>
      </c>
      <c r="G158" s="23">
        <f t="shared" si="7"/>
        <v>0</v>
      </c>
      <c r="H158" s="96"/>
    </row>
    <row r="159" spans="2:8" ht="16" x14ac:dyDescent="0.2">
      <c r="B159" s="9" t="s">
        <v>6</v>
      </c>
      <c r="C159" s="7" t="s">
        <v>88</v>
      </c>
      <c r="D159" s="7"/>
      <c r="E159" s="61"/>
      <c r="F159" s="77"/>
      <c r="G159" s="31"/>
      <c r="H159" s="96"/>
    </row>
    <row r="160" spans="2:8" ht="16" x14ac:dyDescent="0.2">
      <c r="B160" s="9"/>
      <c r="C160" s="7" t="s">
        <v>97</v>
      </c>
      <c r="D160" s="7"/>
      <c r="E160" s="61"/>
      <c r="F160" s="78">
        <f t="shared" ref="F160:G166" si="8">F25+F70+F115</f>
        <v>0</v>
      </c>
      <c r="G160" s="23">
        <f t="shared" si="8"/>
        <v>0</v>
      </c>
      <c r="H160" s="96"/>
    </row>
    <row r="161" spans="2:8" ht="16" x14ac:dyDescent="0.2">
      <c r="B161" s="9"/>
      <c r="C161" s="7" t="s">
        <v>96</v>
      </c>
      <c r="D161" s="7"/>
      <c r="E161" s="71"/>
      <c r="F161" s="78">
        <f t="shared" si="8"/>
        <v>0</v>
      </c>
      <c r="G161" s="23">
        <f t="shared" si="8"/>
        <v>0</v>
      </c>
      <c r="H161" s="96"/>
    </row>
    <row r="162" spans="2:8" ht="16" x14ac:dyDescent="0.2">
      <c r="B162" s="9" t="s">
        <v>7</v>
      </c>
      <c r="C162" s="7" t="s">
        <v>89</v>
      </c>
      <c r="D162" s="7"/>
      <c r="E162" s="71"/>
      <c r="F162" s="78">
        <f t="shared" si="8"/>
        <v>0</v>
      </c>
      <c r="G162" s="23">
        <f t="shared" si="8"/>
        <v>0</v>
      </c>
      <c r="H162" s="96"/>
    </row>
    <row r="163" spans="2:8" ht="16" x14ac:dyDescent="0.2">
      <c r="B163" s="9" t="s">
        <v>8</v>
      </c>
      <c r="C163" s="5" t="s">
        <v>38</v>
      </c>
      <c r="D163" s="7"/>
      <c r="E163" s="11"/>
      <c r="F163" s="78">
        <f t="shared" si="8"/>
        <v>0</v>
      </c>
      <c r="G163" s="23">
        <f t="shared" si="8"/>
        <v>0</v>
      </c>
      <c r="H163" s="96"/>
    </row>
    <row r="164" spans="2:8" ht="16" x14ac:dyDescent="0.2">
      <c r="B164" s="8" t="s">
        <v>9</v>
      </c>
      <c r="C164" s="5" t="s">
        <v>28</v>
      </c>
      <c r="D164" s="7"/>
      <c r="E164" s="14"/>
      <c r="F164" s="78">
        <f t="shared" si="8"/>
        <v>0</v>
      </c>
      <c r="G164" s="23">
        <f t="shared" si="8"/>
        <v>0</v>
      </c>
      <c r="H164" s="96"/>
    </row>
    <row r="165" spans="2:8" ht="16" x14ac:dyDescent="0.2">
      <c r="B165" s="15" t="s">
        <v>10</v>
      </c>
      <c r="C165" s="16" t="s">
        <v>19</v>
      </c>
      <c r="D165" s="6"/>
      <c r="E165" s="11"/>
      <c r="F165" s="78">
        <f t="shared" si="8"/>
        <v>0</v>
      </c>
      <c r="G165" s="23">
        <f t="shared" si="8"/>
        <v>0</v>
      </c>
      <c r="H165" s="96"/>
    </row>
    <row r="166" spans="2:8" ht="16" x14ac:dyDescent="0.2">
      <c r="B166" s="9" t="s">
        <v>11</v>
      </c>
      <c r="C166" s="17" t="s">
        <v>34</v>
      </c>
      <c r="D166" s="7"/>
      <c r="E166" s="11"/>
      <c r="F166" s="78">
        <f t="shared" si="8"/>
        <v>0</v>
      </c>
      <c r="G166" s="23">
        <f t="shared" si="8"/>
        <v>0</v>
      </c>
      <c r="H166" s="96"/>
    </row>
    <row r="167" spans="2:8" ht="16" x14ac:dyDescent="0.2">
      <c r="B167" s="9" t="s">
        <v>12</v>
      </c>
      <c r="C167" s="17" t="s">
        <v>35</v>
      </c>
      <c r="D167" s="7"/>
      <c r="E167" s="11"/>
      <c r="F167" s="79"/>
      <c r="G167" s="32"/>
      <c r="H167" s="96"/>
    </row>
    <row r="168" spans="2:8" ht="16" x14ac:dyDescent="0.2">
      <c r="B168" s="26"/>
      <c r="C168" s="17" t="s">
        <v>39</v>
      </c>
      <c r="D168" s="7"/>
      <c r="E168" s="11"/>
      <c r="F168" s="78">
        <f t="shared" ref="F168:G173" si="9">F33+F78+F123</f>
        <v>0</v>
      </c>
      <c r="G168" s="23">
        <f t="shared" si="9"/>
        <v>0</v>
      </c>
      <c r="H168" s="96"/>
    </row>
    <row r="169" spans="2:8" ht="16" x14ac:dyDescent="0.2">
      <c r="B169" s="9"/>
      <c r="C169" s="17" t="s">
        <v>40</v>
      </c>
      <c r="D169" s="7"/>
      <c r="E169" s="11"/>
      <c r="F169" s="78">
        <f t="shared" si="9"/>
        <v>0</v>
      </c>
      <c r="G169" s="23">
        <f t="shared" si="9"/>
        <v>0</v>
      </c>
      <c r="H169" s="96"/>
    </row>
    <row r="170" spans="2:8" ht="16" x14ac:dyDescent="0.2">
      <c r="B170" s="9"/>
      <c r="C170" s="17" t="s">
        <v>87</v>
      </c>
      <c r="D170" s="7"/>
      <c r="E170" s="11"/>
      <c r="F170" s="78">
        <f t="shared" si="9"/>
        <v>0</v>
      </c>
      <c r="G170" s="23">
        <f t="shared" si="9"/>
        <v>0</v>
      </c>
      <c r="H170" s="96"/>
    </row>
    <row r="171" spans="2:8" ht="16" x14ac:dyDescent="0.2">
      <c r="B171" s="9" t="s">
        <v>13</v>
      </c>
      <c r="C171" s="17" t="s">
        <v>36</v>
      </c>
      <c r="D171" s="7"/>
      <c r="E171" s="11"/>
      <c r="F171" s="78">
        <f t="shared" si="9"/>
        <v>0</v>
      </c>
      <c r="G171" s="23">
        <f t="shared" si="9"/>
        <v>0</v>
      </c>
      <c r="H171" s="96"/>
    </row>
    <row r="172" spans="2:8" ht="16" x14ac:dyDescent="0.2">
      <c r="B172" s="9" t="s">
        <v>14</v>
      </c>
      <c r="C172" s="7" t="s">
        <v>18</v>
      </c>
      <c r="D172" s="7"/>
      <c r="E172" s="11"/>
      <c r="F172" s="78">
        <f t="shared" si="9"/>
        <v>0</v>
      </c>
      <c r="G172" s="23">
        <f t="shared" si="9"/>
        <v>0</v>
      </c>
      <c r="H172" s="96"/>
    </row>
    <row r="173" spans="2:8" ht="16" x14ac:dyDescent="0.2">
      <c r="B173" s="9" t="s">
        <v>15</v>
      </c>
      <c r="C173" s="7" t="s">
        <v>112</v>
      </c>
      <c r="D173" s="7"/>
      <c r="E173" s="11"/>
      <c r="F173" s="78">
        <f t="shared" si="9"/>
        <v>0</v>
      </c>
      <c r="G173" s="23">
        <f t="shared" si="9"/>
        <v>0</v>
      </c>
      <c r="H173" s="99"/>
    </row>
    <row r="174" spans="2:8" ht="16" x14ac:dyDescent="0.2">
      <c r="B174" s="9" t="s">
        <v>86</v>
      </c>
      <c r="C174" s="66" t="s">
        <v>108</v>
      </c>
      <c r="D174" s="76"/>
      <c r="E174" s="72"/>
      <c r="F174" s="78">
        <f>F39+F84+F129</f>
        <v>0</v>
      </c>
      <c r="G174" s="32"/>
    </row>
    <row r="175" spans="2:8" ht="16" x14ac:dyDescent="0.2">
      <c r="B175" s="13" t="s">
        <v>90</v>
      </c>
      <c r="C175" s="6" t="s">
        <v>29</v>
      </c>
      <c r="D175" s="6"/>
      <c r="E175" s="18"/>
      <c r="F175" s="78">
        <f>F40+F85+F130</f>
        <v>0</v>
      </c>
      <c r="G175" s="23">
        <f>G40+G85+G130</f>
        <v>0</v>
      </c>
    </row>
    <row r="176" spans="2:8" ht="16" x14ac:dyDescent="0.2">
      <c r="B176" s="9" t="s">
        <v>91</v>
      </c>
      <c r="C176" s="7" t="s">
        <v>41</v>
      </c>
      <c r="D176" s="7"/>
      <c r="E176" s="6"/>
      <c r="F176" s="79"/>
      <c r="G176" s="32"/>
    </row>
    <row r="177" spans="1:7" ht="16" x14ac:dyDescent="0.2">
      <c r="B177" s="34" t="s">
        <v>42</v>
      </c>
      <c r="C177" s="27">
        <f>C42</f>
        <v>0.48</v>
      </c>
      <c r="D177" s="73" t="s">
        <v>43</v>
      </c>
      <c r="E177" s="28"/>
      <c r="F177" s="78">
        <f>F42+F87+F132</f>
        <v>0</v>
      </c>
      <c r="G177" s="23">
        <f>G42+G87+G132</f>
        <v>0</v>
      </c>
    </row>
    <row r="178" spans="1:7" ht="16" x14ac:dyDescent="0.2">
      <c r="B178" s="34"/>
      <c r="C178" s="81"/>
      <c r="D178" s="82" t="s">
        <v>99</v>
      </c>
      <c r="E178" s="83"/>
      <c r="F178" s="79"/>
      <c r="G178" s="23">
        <f>G43+G88+G133</f>
        <v>0</v>
      </c>
    </row>
    <row r="179" spans="1:7" ht="17" thickBot="1" x14ac:dyDescent="0.25">
      <c r="A179" s="65"/>
      <c r="B179" s="33" t="s">
        <v>113</v>
      </c>
      <c r="C179" s="19" t="s">
        <v>32</v>
      </c>
      <c r="D179" s="20"/>
      <c r="E179" s="21"/>
      <c r="F179" s="35">
        <f>F44+F89+F134</f>
        <v>0</v>
      </c>
      <c r="G179" s="35">
        <f>G44+G89+G134</f>
        <v>0</v>
      </c>
    </row>
    <row r="180" spans="1:7" ht="16" x14ac:dyDescent="0.2">
      <c r="A180" s="65"/>
      <c r="B180" s="65" t="str">
        <f>B45</f>
        <v xml:space="preserve">**Base = MTDC = Total Direct Costs - Equipment - Each Subcontract in excess of $25,000 (only the first $25,000 of each </v>
      </c>
      <c r="C180" s="22"/>
      <c r="D180" s="2"/>
      <c r="E180" s="2"/>
      <c r="F180" s="2"/>
      <c r="G180" s="2"/>
    </row>
    <row r="181" spans="1:7" ht="16" x14ac:dyDescent="0.2">
      <c r="C181" s="65" t="str">
        <f>C46</f>
        <v>subcontract is included) - Tuition Remission - Participant Support Costs</v>
      </c>
      <c r="D181" s="2"/>
      <c r="E181" s="2"/>
      <c r="F181" s="2"/>
      <c r="G181" s="2"/>
    </row>
    <row r="183" spans="1:7" x14ac:dyDescent="0.2">
      <c r="B183" s="117"/>
      <c r="C183" s="117"/>
      <c r="D183" s="117"/>
      <c r="E183" s="117"/>
      <c r="G183" s="118"/>
    </row>
    <row r="184" spans="1:7" x14ac:dyDescent="0.2">
      <c r="B184" t="s">
        <v>117</v>
      </c>
      <c r="G184" t="s">
        <v>111</v>
      </c>
    </row>
    <row r="185" spans="1:7" x14ac:dyDescent="0.2">
      <c r="B185" t="s">
        <v>110</v>
      </c>
    </row>
    <row r="187" spans="1:7" x14ac:dyDescent="0.2">
      <c r="B187" t="s">
        <v>118</v>
      </c>
    </row>
  </sheetData>
  <dataConsolidate/>
  <dataValidations count="4">
    <dataValidation showInputMessage="1" showErrorMessage="1" sqref="K55 K99" xr:uid="{00000000-0002-0000-0200-000000000000}"/>
    <dataValidation type="list" allowBlank="1" showInputMessage="1" showErrorMessage="1" sqref="K15" xr:uid="{00000000-0002-0000-0200-000001000000}">
      <formula1>Dates2027</formula1>
    </dataValidation>
    <dataValidation type="list" allowBlank="1" showInputMessage="1" showErrorMessage="1" sqref="K17:M17" xr:uid="{00000000-0002-0000-0200-000002000000}">
      <formula1>ValidProjectTypes</formula1>
    </dataValidation>
    <dataValidation type="list" allowBlank="1" showInputMessage="1" showErrorMessage="1" sqref="O23" xr:uid="{00000000-0002-0000-0200-000003000000}">
      <formula1>Answers</formula1>
    </dataValidation>
  </dataValidations>
  <pageMargins left="0.75" right="0.75" top="1" bottom="1" header="0.5" footer="0.5"/>
  <pageSetup scale="67" orientation="portrait" r:id="rId1"/>
  <headerFooter alignWithMargins="0"/>
  <rowBreaks count="3" manualBreakCount="3">
    <brk id="46" max="8" man="1"/>
    <brk id="91" max="8" man="1"/>
    <brk id="136" max="8" man="1"/>
  </rowBreaks>
  <colBreaks count="1" manualBreakCount="1">
    <brk id="9" min="1" max="28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2"/>
  <sheetViews>
    <sheetView topLeftCell="A43" zoomScaleNormal="100" workbookViewId="0">
      <selection activeCell="F47" sqref="D47:F47"/>
    </sheetView>
  </sheetViews>
  <sheetFormatPr baseColWidth="10" defaultColWidth="8.7109375" defaultRowHeight="14" x14ac:dyDescent="0.2"/>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9" x14ac:dyDescent="0.25">
      <c r="A1" s="130" t="s">
        <v>104</v>
      </c>
      <c r="B1" s="130"/>
      <c r="C1" s="130"/>
      <c r="D1" s="130"/>
      <c r="E1" s="130"/>
      <c r="F1" s="130"/>
      <c r="G1" s="130"/>
      <c r="H1" s="130"/>
      <c r="I1" s="130"/>
      <c r="J1" s="119"/>
    </row>
    <row r="2" spans="1:11" ht="16" x14ac:dyDescent="0.2">
      <c r="A2" s="1" t="s">
        <v>16</v>
      </c>
      <c r="B2" s="29"/>
      <c r="C2" s="29"/>
      <c r="D2" s="29"/>
      <c r="E2" s="29"/>
      <c r="F2" s="29"/>
      <c r="G2" s="29"/>
      <c r="H2" s="29"/>
      <c r="I2" s="29"/>
      <c r="J2" s="29"/>
      <c r="K2" s="30"/>
    </row>
    <row r="3" spans="1:11" ht="16" x14ac:dyDescent="0.2">
      <c r="A3" s="3" t="s">
        <v>20</v>
      </c>
      <c r="B3" s="29"/>
      <c r="C3" s="29"/>
      <c r="D3" s="29"/>
      <c r="E3" s="29"/>
      <c r="F3" s="29"/>
      <c r="G3" s="29"/>
      <c r="H3" s="29"/>
      <c r="I3" s="29"/>
      <c r="J3" s="29"/>
      <c r="K3" s="30"/>
    </row>
    <row r="4" spans="1:11" ht="16" x14ac:dyDescent="0.2">
      <c r="A4" s="3" t="s">
        <v>17</v>
      </c>
      <c r="B4" s="29"/>
      <c r="C4" s="29"/>
      <c r="D4" s="29"/>
      <c r="E4" s="29"/>
      <c r="F4" s="29"/>
      <c r="G4" s="29"/>
      <c r="H4" s="29"/>
      <c r="I4" s="29"/>
      <c r="J4" s="29"/>
      <c r="K4" s="30"/>
    </row>
    <row r="5" spans="1:11" ht="36.75" customHeight="1" x14ac:dyDescent="0.2">
      <c r="B5" s="4" t="s">
        <v>22</v>
      </c>
      <c r="E5" s="131" t="s">
        <v>82</v>
      </c>
      <c r="F5" s="131"/>
      <c r="G5" s="131"/>
      <c r="H5" s="131"/>
      <c r="I5" s="131"/>
      <c r="J5" s="88"/>
      <c r="K5" s="58"/>
    </row>
    <row r="6" spans="1:11" ht="16" x14ac:dyDescent="0.2">
      <c r="B6" s="48" t="s">
        <v>21</v>
      </c>
      <c r="E6" s="93" t="s">
        <v>83</v>
      </c>
      <c r="F6" s="93"/>
      <c r="G6" s="93"/>
      <c r="H6" s="93"/>
      <c r="I6" s="93"/>
      <c r="J6" s="89"/>
      <c r="K6" s="58"/>
    </row>
    <row r="8" spans="1:11" ht="15" thickBot="1" x14ac:dyDescent="0.25">
      <c r="K8" s="46"/>
    </row>
    <row r="9" spans="1:11" ht="17" thickBot="1" x14ac:dyDescent="0.25">
      <c r="B9" s="6"/>
      <c r="C9" s="6"/>
      <c r="D9" s="6"/>
      <c r="E9" s="6"/>
      <c r="F9" s="68" t="s">
        <v>23</v>
      </c>
      <c r="G9" s="100" t="s">
        <v>98</v>
      </c>
      <c r="H9" s="97"/>
      <c r="K9" s="46" t="s">
        <v>64</v>
      </c>
    </row>
    <row r="10" spans="1:11" ht="17" thickBot="1" x14ac:dyDescent="0.25">
      <c r="B10" s="62" t="s">
        <v>0</v>
      </c>
      <c r="C10" s="69" t="s">
        <v>84</v>
      </c>
      <c r="D10" s="63"/>
      <c r="E10" s="63"/>
      <c r="F10" s="84"/>
      <c r="G10" s="60"/>
      <c r="H10" s="98"/>
      <c r="K10" s="47"/>
    </row>
    <row r="11" spans="1:11" ht="16" x14ac:dyDescent="0.2">
      <c r="B11" s="9"/>
      <c r="C11" s="10" t="s">
        <v>1</v>
      </c>
      <c r="D11" s="7"/>
      <c r="E11" s="11"/>
      <c r="F11" s="78">
        <v>0</v>
      </c>
      <c r="G11" s="23">
        <v>0</v>
      </c>
      <c r="H11" s="96"/>
      <c r="K11" s="46" t="s">
        <v>65</v>
      </c>
    </row>
    <row r="12" spans="1:11" ht="17" thickBot="1" x14ac:dyDescent="0.25">
      <c r="B12" s="9"/>
      <c r="C12" s="10" t="s">
        <v>2</v>
      </c>
      <c r="D12" s="7"/>
      <c r="E12" s="11"/>
      <c r="F12" s="78">
        <v>0</v>
      </c>
      <c r="G12" s="23">
        <v>0</v>
      </c>
      <c r="H12" s="96"/>
      <c r="K12" s="46" t="s">
        <v>66</v>
      </c>
    </row>
    <row r="13" spans="1:11" ht="17" thickBot="1" x14ac:dyDescent="0.25">
      <c r="B13" s="9"/>
      <c r="C13" s="10" t="s">
        <v>3</v>
      </c>
      <c r="D13" s="7"/>
      <c r="E13" s="11"/>
      <c r="F13" s="78">
        <v>0</v>
      </c>
      <c r="G13" s="23">
        <v>0</v>
      </c>
      <c r="H13" s="96"/>
      <c r="K13" s="47"/>
    </row>
    <row r="14" spans="1:11" ht="17" thickBot="1" x14ac:dyDescent="0.25">
      <c r="B14" s="9"/>
      <c r="C14" s="10" t="s">
        <v>4</v>
      </c>
      <c r="D14" s="7"/>
      <c r="E14" s="11"/>
      <c r="F14" s="78">
        <v>0</v>
      </c>
      <c r="G14" s="23">
        <v>0</v>
      </c>
      <c r="H14" s="96"/>
      <c r="K14" s="49" t="s">
        <v>81</v>
      </c>
    </row>
    <row r="15" spans="1:11" ht="17" thickBot="1" x14ac:dyDescent="0.25">
      <c r="B15" s="9"/>
      <c r="C15" s="12" t="s">
        <v>24</v>
      </c>
      <c r="D15" s="7"/>
      <c r="E15" s="11"/>
      <c r="F15" s="78">
        <v>0</v>
      </c>
      <c r="G15" s="23">
        <v>0</v>
      </c>
      <c r="H15" s="96"/>
      <c r="K15" s="56">
        <v>42004</v>
      </c>
    </row>
    <row r="16" spans="1:11" ht="17" thickBot="1" x14ac:dyDescent="0.25">
      <c r="B16" s="9"/>
      <c r="C16" s="12" t="s">
        <v>25</v>
      </c>
      <c r="D16" s="7" t="s">
        <v>48</v>
      </c>
      <c r="E16" s="11"/>
      <c r="F16" s="78">
        <v>0</v>
      </c>
      <c r="G16" s="23">
        <v>0</v>
      </c>
      <c r="H16" s="96"/>
      <c r="K16" s="46" t="s">
        <v>67</v>
      </c>
    </row>
    <row r="17" spans="2:16" ht="17" thickBot="1" x14ac:dyDescent="0.25">
      <c r="B17" s="9" t="s">
        <v>33</v>
      </c>
      <c r="C17" s="66" t="s">
        <v>85</v>
      </c>
      <c r="D17" s="7"/>
      <c r="E17" s="11"/>
      <c r="F17" s="77"/>
      <c r="G17" s="31"/>
      <c r="H17" s="98"/>
      <c r="K17" s="132" t="s">
        <v>68</v>
      </c>
      <c r="L17" s="133"/>
      <c r="M17" s="134"/>
    </row>
    <row r="18" spans="2:16" ht="17" thickBot="1" x14ac:dyDescent="0.25">
      <c r="B18" s="9"/>
      <c r="C18" s="12" t="s">
        <v>1</v>
      </c>
      <c r="D18" s="7" t="s">
        <v>30</v>
      </c>
      <c r="E18" s="11"/>
      <c r="F18" s="78">
        <v>0</v>
      </c>
      <c r="G18" s="23">
        <v>0</v>
      </c>
      <c r="H18" s="96"/>
      <c r="K18" s="55"/>
      <c r="L18" s="46" t="s">
        <v>93</v>
      </c>
    </row>
    <row r="19" spans="2:16" ht="16" x14ac:dyDescent="0.2">
      <c r="B19" s="9"/>
      <c r="C19" s="12" t="s">
        <v>2</v>
      </c>
      <c r="D19" s="7" t="s">
        <v>31</v>
      </c>
      <c r="E19" s="11"/>
      <c r="F19" s="78">
        <v>0</v>
      </c>
      <c r="G19" s="23">
        <v>0</v>
      </c>
      <c r="H19" s="96"/>
      <c r="K19" s="46"/>
      <c r="P19" s="53"/>
    </row>
    <row r="20" spans="2:16" ht="16" x14ac:dyDescent="0.2">
      <c r="B20" s="9"/>
      <c r="C20" s="12" t="s">
        <v>3</v>
      </c>
      <c r="D20" s="7" t="s">
        <v>26</v>
      </c>
      <c r="E20" s="11"/>
      <c r="F20" s="78">
        <v>0</v>
      </c>
      <c r="G20" s="31"/>
      <c r="H20" s="96"/>
      <c r="K20" s="115"/>
      <c r="L20" s="114"/>
      <c r="M20" s="114"/>
      <c r="N20" s="114"/>
      <c r="O20" s="114"/>
    </row>
    <row r="21" spans="2:16" ht="16" x14ac:dyDescent="0.2">
      <c r="B21" s="9"/>
      <c r="C21" s="67" t="s">
        <v>4</v>
      </c>
      <c r="D21" s="5" t="s">
        <v>27</v>
      </c>
      <c r="E21" s="5"/>
      <c r="F21" s="78">
        <v>0</v>
      </c>
      <c r="G21" s="23">
        <v>0</v>
      </c>
      <c r="H21" s="96"/>
      <c r="K21" s="49"/>
      <c r="L21" s="114"/>
      <c r="M21" s="114"/>
      <c r="N21" s="114"/>
      <c r="O21" s="114"/>
    </row>
    <row r="22" spans="2:16" ht="16" x14ac:dyDescent="0.2">
      <c r="B22" s="9"/>
      <c r="C22" s="67" t="s">
        <v>24</v>
      </c>
      <c r="D22" s="5" t="s">
        <v>92</v>
      </c>
      <c r="E22" s="5"/>
      <c r="F22" s="78">
        <v>0</v>
      </c>
      <c r="G22" s="23">
        <v>0</v>
      </c>
      <c r="H22" s="96"/>
      <c r="K22" s="49"/>
      <c r="L22" s="114"/>
      <c r="M22" s="114"/>
      <c r="N22" s="114"/>
      <c r="O22" s="114"/>
    </row>
    <row r="23" spans="2:16" ht="16" x14ac:dyDescent="0.2">
      <c r="B23" s="24" t="s">
        <v>5</v>
      </c>
      <c r="C23" s="25" t="s">
        <v>37</v>
      </c>
      <c r="D23" s="25"/>
      <c r="E23" s="5"/>
      <c r="F23" s="78">
        <f>SUM(F11:F22)</f>
        <v>0</v>
      </c>
      <c r="G23" s="23">
        <f>SUM(G11:G22)</f>
        <v>0</v>
      </c>
      <c r="H23" s="96"/>
      <c r="K23" s="49"/>
      <c r="L23" s="114"/>
      <c r="M23" s="114"/>
      <c r="N23" s="114"/>
      <c r="O23" s="114"/>
      <c r="P23" s="53"/>
    </row>
    <row r="24" spans="2:16" ht="16" x14ac:dyDescent="0.2">
      <c r="B24" s="9" t="s">
        <v>6</v>
      </c>
      <c r="C24" s="7" t="s">
        <v>88</v>
      </c>
      <c r="D24" s="7"/>
      <c r="E24" s="61"/>
      <c r="F24" s="77"/>
      <c r="G24" s="31"/>
      <c r="H24" s="98"/>
      <c r="K24" s="114"/>
      <c r="L24" s="114"/>
      <c r="M24" s="114"/>
      <c r="N24" s="114"/>
      <c r="O24" s="114"/>
    </row>
    <row r="25" spans="2:16" ht="16" x14ac:dyDescent="0.2">
      <c r="B25" s="9"/>
      <c r="C25" s="7" t="s">
        <v>94</v>
      </c>
      <c r="D25" s="7"/>
      <c r="E25" s="74">
        <v>0.44</v>
      </c>
      <c r="F25" s="78">
        <f>ROUND(($E$25)*SUM(F11:F19),0)</f>
        <v>0</v>
      </c>
      <c r="G25" s="23">
        <f>ROUND(($E$25)*SUM(G11:G19),0)</f>
        <v>0</v>
      </c>
      <c r="H25" s="96"/>
    </row>
    <row r="26" spans="2:16" ht="16" x14ac:dyDescent="0.2">
      <c r="B26" s="9"/>
      <c r="C26" s="7" t="s">
        <v>95</v>
      </c>
      <c r="D26" s="7"/>
      <c r="E26" s="71">
        <v>7.6499999999999999E-2</v>
      </c>
      <c r="F26" s="78">
        <f>ROUND($F$22*E26,0)</f>
        <v>0</v>
      </c>
      <c r="G26" s="23">
        <f>ROUND($G$22*E26,0)</f>
        <v>0</v>
      </c>
      <c r="H26" s="96"/>
    </row>
    <row r="27" spans="2:16" ht="16" x14ac:dyDescent="0.2">
      <c r="B27" s="9" t="s">
        <v>7</v>
      </c>
      <c r="C27" s="7" t="s">
        <v>89</v>
      </c>
      <c r="D27" s="7"/>
      <c r="E27" s="71"/>
      <c r="F27" s="78">
        <f>SUM(F25:F26)</f>
        <v>0</v>
      </c>
      <c r="G27" s="23">
        <f>SUM(G25:G26)</f>
        <v>0</v>
      </c>
      <c r="H27" s="96"/>
    </row>
    <row r="28" spans="2:16" ht="16" x14ac:dyDescent="0.2">
      <c r="B28" s="9" t="s">
        <v>8</v>
      </c>
      <c r="C28" s="5" t="s">
        <v>38</v>
      </c>
      <c r="D28" s="7"/>
      <c r="E28" s="11"/>
      <c r="F28" s="78">
        <f>SUM(F23+F27)</f>
        <v>0</v>
      </c>
      <c r="G28" s="23">
        <f>SUM(G23+G27)</f>
        <v>0</v>
      </c>
      <c r="H28" s="96"/>
      <c r="P28" s="53"/>
    </row>
    <row r="29" spans="2:16" ht="16" x14ac:dyDescent="0.2">
      <c r="B29" s="8" t="s">
        <v>9</v>
      </c>
      <c r="C29" s="5" t="s">
        <v>28</v>
      </c>
      <c r="D29" s="7"/>
      <c r="E29" s="14"/>
      <c r="F29" s="78">
        <v>0</v>
      </c>
      <c r="G29" s="23">
        <v>0</v>
      </c>
      <c r="H29" s="96"/>
    </row>
    <row r="30" spans="2:16" ht="16" x14ac:dyDescent="0.2">
      <c r="B30" s="15" t="s">
        <v>10</v>
      </c>
      <c r="C30" s="16" t="s">
        <v>19</v>
      </c>
      <c r="D30" s="6"/>
      <c r="E30" s="11"/>
      <c r="F30" s="78">
        <v>0</v>
      </c>
      <c r="G30" s="23">
        <v>0</v>
      </c>
      <c r="H30" s="96"/>
    </row>
    <row r="31" spans="2:16" ht="16" x14ac:dyDescent="0.2">
      <c r="B31" s="9" t="s">
        <v>11</v>
      </c>
      <c r="C31" s="17" t="s">
        <v>34</v>
      </c>
      <c r="D31" s="7"/>
      <c r="E31" s="11"/>
      <c r="F31" s="78">
        <v>0</v>
      </c>
      <c r="G31" s="23">
        <v>0</v>
      </c>
      <c r="H31" s="96"/>
    </row>
    <row r="32" spans="2:16" ht="16" x14ac:dyDescent="0.2">
      <c r="B32" s="9" t="s">
        <v>12</v>
      </c>
      <c r="C32" s="17" t="s">
        <v>35</v>
      </c>
      <c r="D32" s="7"/>
      <c r="E32" s="11"/>
      <c r="F32" s="79"/>
      <c r="G32" s="32"/>
      <c r="H32" s="96"/>
      <c r="M32" s="43" t="s">
        <v>61</v>
      </c>
    </row>
    <row r="33" spans="1:16" ht="16" x14ac:dyDescent="0.2">
      <c r="B33" s="26"/>
      <c r="C33" s="17" t="s">
        <v>39</v>
      </c>
      <c r="D33" s="7"/>
      <c r="E33" s="11"/>
      <c r="F33" s="78">
        <f>SUM(L35:L38)</f>
        <v>0</v>
      </c>
      <c r="G33" s="23">
        <v>0</v>
      </c>
      <c r="H33" s="96"/>
      <c r="K33" s="44" t="s">
        <v>55</v>
      </c>
      <c r="M33" s="43" t="s">
        <v>62</v>
      </c>
    </row>
    <row r="34" spans="1:16" ht="16" x14ac:dyDescent="0.2">
      <c r="B34" s="9"/>
      <c r="C34" s="17" t="s">
        <v>40</v>
      </c>
      <c r="D34" s="7"/>
      <c r="E34" s="11"/>
      <c r="F34" s="78">
        <v>0</v>
      </c>
      <c r="G34" s="23">
        <v>0</v>
      </c>
      <c r="H34" s="96"/>
      <c r="K34" s="44" t="s">
        <v>56</v>
      </c>
      <c r="L34" s="42" t="s">
        <v>54</v>
      </c>
      <c r="M34" s="43" t="s">
        <v>63</v>
      </c>
      <c r="P34" s="53"/>
    </row>
    <row r="35" spans="1:16" ht="16" x14ac:dyDescent="0.2">
      <c r="B35" s="9"/>
      <c r="C35" s="17" t="s">
        <v>87</v>
      </c>
      <c r="D35" s="7"/>
      <c r="E35" s="11"/>
      <c r="F35" s="78">
        <v>0</v>
      </c>
      <c r="G35" s="23">
        <v>0</v>
      </c>
      <c r="H35" s="96"/>
      <c r="K35" s="36" t="s">
        <v>50</v>
      </c>
      <c r="L35" s="39"/>
      <c r="M35" s="45">
        <f>IF(L35&gt;=25000,"25,000",L35)</f>
        <v>0</v>
      </c>
    </row>
    <row r="36" spans="1:16" ht="16" x14ac:dyDescent="0.2">
      <c r="B36" s="9" t="s">
        <v>13</v>
      </c>
      <c r="C36" s="17" t="s">
        <v>36</v>
      </c>
      <c r="D36" s="7"/>
      <c r="E36" s="11"/>
      <c r="F36" s="78">
        <v>0</v>
      </c>
      <c r="G36" s="23">
        <v>0</v>
      </c>
      <c r="H36" s="96"/>
      <c r="K36" s="37" t="s">
        <v>51</v>
      </c>
      <c r="L36" s="40"/>
      <c r="M36" s="45">
        <f>IF(L36&gt;=25000,"25,000",L36)</f>
        <v>0</v>
      </c>
    </row>
    <row r="37" spans="1:16" ht="16" x14ac:dyDescent="0.2">
      <c r="B37" s="9" t="s">
        <v>14</v>
      </c>
      <c r="C37" s="7" t="s">
        <v>18</v>
      </c>
      <c r="D37" s="7"/>
      <c r="E37" s="11"/>
      <c r="F37" s="78">
        <v>0</v>
      </c>
      <c r="G37" s="23">
        <v>0</v>
      </c>
      <c r="H37" s="96"/>
      <c r="K37" s="37" t="s">
        <v>52</v>
      </c>
      <c r="L37" s="40"/>
      <c r="M37" s="45">
        <f>IF(L37&gt;=25000,"25,000",L37)</f>
        <v>0</v>
      </c>
      <c r="P37" s="54"/>
    </row>
    <row r="38" spans="1:16" ht="16" x14ac:dyDescent="0.2">
      <c r="B38" s="9" t="s">
        <v>15</v>
      </c>
      <c r="C38" s="7" t="s">
        <v>112</v>
      </c>
      <c r="D38" s="7"/>
      <c r="E38" s="11"/>
      <c r="F38" s="78">
        <v>0</v>
      </c>
      <c r="G38" s="23">
        <v>0</v>
      </c>
      <c r="H38" s="96"/>
      <c r="K38" s="38" t="s">
        <v>53</v>
      </c>
      <c r="L38" s="41"/>
      <c r="M38" s="45">
        <f>IF(L38&gt;=25000,"25,000",L38)</f>
        <v>0</v>
      </c>
      <c r="P38" s="54"/>
    </row>
    <row r="39" spans="1:16" ht="16" x14ac:dyDescent="0.2">
      <c r="B39" s="9" t="s">
        <v>86</v>
      </c>
      <c r="C39" s="66" t="s">
        <v>107</v>
      </c>
      <c r="D39" s="76"/>
      <c r="E39" s="113">
        <v>0.36</v>
      </c>
      <c r="F39" s="80">
        <f>F20*E39</f>
        <v>0</v>
      </c>
      <c r="G39" s="32"/>
      <c r="H39" s="96"/>
      <c r="P39" s="54"/>
    </row>
    <row r="40" spans="1:16" ht="16" x14ac:dyDescent="0.2">
      <c r="B40" s="13" t="s">
        <v>90</v>
      </c>
      <c r="C40" s="6" t="s">
        <v>29</v>
      </c>
      <c r="D40" s="6"/>
      <c r="E40" s="18"/>
      <c r="F40" s="78">
        <f>SUM(F28:F39)</f>
        <v>0</v>
      </c>
      <c r="G40" s="23">
        <f>SUM(G28:G39)</f>
        <v>0</v>
      </c>
      <c r="H40" s="96"/>
      <c r="P40" s="54"/>
    </row>
    <row r="41" spans="1:16" ht="16" x14ac:dyDescent="0.2">
      <c r="B41" s="9" t="s">
        <v>91</v>
      </c>
      <c r="C41" s="7" t="s">
        <v>41</v>
      </c>
      <c r="D41" s="7"/>
      <c r="E41" s="6"/>
      <c r="F41" s="79"/>
      <c r="G41" s="32"/>
      <c r="H41" s="96"/>
      <c r="K41" s="94" t="s">
        <v>102</v>
      </c>
      <c r="P41" s="54"/>
    </row>
    <row r="42" spans="1:16" ht="16" x14ac:dyDescent="0.2">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6" x14ac:dyDescent="0.2">
      <c r="B43" s="86"/>
      <c r="C43" s="81"/>
      <c r="D43" s="82" t="s">
        <v>99</v>
      </c>
      <c r="E43" s="83"/>
      <c r="F43" s="79"/>
      <c r="G43" s="85">
        <v>0</v>
      </c>
      <c r="H43" s="99"/>
      <c r="P43" s="54"/>
    </row>
    <row r="44" spans="1:16" ht="17" thickBot="1" x14ac:dyDescent="0.25">
      <c r="B44" s="33" t="s">
        <v>113</v>
      </c>
      <c r="C44" s="19" t="s">
        <v>32</v>
      </c>
      <c r="D44" s="20"/>
      <c r="E44" s="21"/>
      <c r="F44" s="87">
        <f>SUM(F40:F43)</f>
        <v>0</v>
      </c>
      <c r="G44" s="35">
        <f>SUM(G40:G43)</f>
        <v>0</v>
      </c>
      <c r="H44" s="2"/>
      <c r="I44" s="64"/>
      <c r="P44" s="54"/>
    </row>
    <row r="45" spans="1:16" ht="16" x14ac:dyDescent="0.2">
      <c r="A45" s="65"/>
      <c r="B45" s="65" t="s">
        <v>114</v>
      </c>
      <c r="D45" s="2"/>
      <c r="E45" s="2"/>
      <c r="F45" s="2"/>
      <c r="G45" s="2"/>
      <c r="H45" s="2"/>
      <c r="I45" s="64"/>
      <c r="P45" s="54"/>
    </row>
    <row r="46" spans="1:16" ht="16" x14ac:dyDescent="0.2">
      <c r="A46" s="65"/>
      <c r="B46" s="65"/>
      <c r="C46" s="65" t="s">
        <v>115</v>
      </c>
      <c r="D46" s="2"/>
      <c r="E46" s="2"/>
      <c r="F46" s="2"/>
      <c r="G46" s="2"/>
      <c r="H46" s="70"/>
      <c r="I46" s="70"/>
      <c r="J46" s="70"/>
      <c r="P46" s="54"/>
    </row>
    <row r="47" spans="1:16" ht="16" x14ac:dyDescent="0.2">
      <c r="A47" s="135"/>
      <c r="B47" s="135"/>
      <c r="C47" s="135"/>
      <c r="D47" s="135" t="s">
        <v>16</v>
      </c>
      <c r="E47" s="135"/>
      <c r="F47" s="135"/>
      <c r="G47" s="135"/>
      <c r="H47" s="135"/>
      <c r="I47" s="135"/>
      <c r="J47" s="29"/>
      <c r="P47" s="54"/>
    </row>
    <row r="48" spans="1:16" ht="16" x14ac:dyDescent="0.2">
      <c r="A48" s="127"/>
      <c r="B48" s="127"/>
      <c r="C48" s="127"/>
      <c r="D48" s="127"/>
      <c r="E48" s="127" t="s">
        <v>20</v>
      </c>
      <c r="F48" s="127"/>
      <c r="G48" s="127"/>
      <c r="H48" s="127"/>
      <c r="I48" s="127"/>
      <c r="J48" s="29"/>
      <c r="P48" s="54"/>
    </row>
    <row r="49" spans="1:16" ht="15.75" customHeight="1" x14ac:dyDescent="0.2">
      <c r="A49" s="136"/>
      <c r="B49" s="136"/>
      <c r="C49" s="136"/>
      <c r="D49" s="136"/>
      <c r="E49" s="136" t="s">
        <v>44</v>
      </c>
      <c r="F49" s="136"/>
      <c r="G49" s="136"/>
      <c r="H49" s="136"/>
      <c r="I49" s="136"/>
      <c r="J49" s="90"/>
      <c r="P49" s="54"/>
    </row>
    <row r="50" spans="1:16" ht="36.75" customHeight="1" x14ac:dyDescent="0.2">
      <c r="C50" s="4" t="s">
        <v>22</v>
      </c>
      <c r="D50" s="90"/>
      <c r="E50" s="129" t="str">
        <f>E5</f>
        <v>(Insert project title here.  Sheet will auto-fill on subsequent years/composite)</v>
      </c>
      <c r="F50" s="129"/>
      <c r="G50" s="129"/>
      <c r="H50" s="129"/>
      <c r="I50" s="121"/>
      <c r="J50" s="22"/>
      <c r="P50" s="54"/>
    </row>
    <row r="51" spans="1:16" ht="16" x14ac:dyDescent="0.2">
      <c r="B51" s="4"/>
      <c r="C51" s="48" t="s">
        <v>21</v>
      </c>
      <c r="E51" s="66" t="str">
        <f>E6</f>
        <v>(Insert investigator(s) here.  Sheet will auto-fill on subsequent years/composite)</v>
      </c>
      <c r="F51" s="66"/>
      <c r="G51" s="66"/>
      <c r="H51" s="122"/>
      <c r="J51" s="59"/>
      <c r="P51" s="54"/>
    </row>
    <row r="52" spans="1:16" x14ac:dyDescent="0.2">
      <c r="P52" s="54"/>
    </row>
    <row r="53" spans="1:16" ht="17" thickBot="1" x14ac:dyDescent="0.25">
      <c r="H53" s="97"/>
      <c r="P53" s="54"/>
    </row>
    <row r="54" spans="1:16" ht="17" thickBot="1" x14ac:dyDescent="0.25">
      <c r="B54" s="6"/>
      <c r="C54" s="6"/>
      <c r="D54" s="6"/>
      <c r="E54" s="6"/>
      <c r="F54" s="68" t="s">
        <v>23</v>
      </c>
      <c r="G54" s="68" t="s">
        <v>98</v>
      </c>
      <c r="H54" s="98"/>
      <c r="K54" s="49" t="s">
        <v>76</v>
      </c>
      <c r="P54" s="54"/>
    </row>
    <row r="55" spans="1:16" ht="16" x14ac:dyDescent="0.2">
      <c r="B55" s="62" t="s">
        <v>0</v>
      </c>
      <c r="C55" s="63" t="s">
        <v>84</v>
      </c>
      <c r="D55" s="63"/>
      <c r="E55" s="108"/>
      <c r="F55" s="101"/>
      <c r="G55" s="60"/>
      <c r="H55" s="96"/>
      <c r="K55" s="57">
        <f>K15+(12*31)</f>
        <v>42376</v>
      </c>
      <c r="P55" s="54"/>
    </row>
    <row r="56" spans="1:16" ht="16" x14ac:dyDescent="0.2">
      <c r="B56" s="9"/>
      <c r="C56" s="10" t="s">
        <v>1</v>
      </c>
      <c r="D56" s="107" t="str">
        <f>IF(D11=""," ",D11)</f>
        <v xml:space="preserve"> </v>
      </c>
      <c r="E56" s="11"/>
      <c r="F56" s="102">
        <f t="shared" ref="F56:G61" si="0">ROUND(SUM(F11+(F11*$K$10)),0)</f>
        <v>0</v>
      </c>
      <c r="G56" s="23">
        <f t="shared" si="0"/>
        <v>0</v>
      </c>
      <c r="H56" s="96"/>
      <c r="K56" s="49"/>
      <c r="P56" s="54"/>
    </row>
    <row r="57" spans="1:16" ht="16" x14ac:dyDescent="0.2">
      <c r="B57" s="9"/>
      <c r="C57" s="10" t="s">
        <v>2</v>
      </c>
      <c r="D57" s="107" t="str">
        <f>IF(D12=""," ",D12)</f>
        <v xml:space="preserve"> </v>
      </c>
      <c r="E57" s="11"/>
      <c r="F57" s="102">
        <f t="shared" si="0"/>
        <v>0</v>
      </c>
      <c r="G57" s="23">
        <f t="shared" si="0"/>
        <v>0</v>
      </c>
      <c r="H57" s="96"/>
      <c r="K57" s="115"/>
      <c r="P57" s="54"/>
    </row>
    <row r="58" spans="1:16" ht="16" x14ac:dyDescent="0.2">
      <c r="B58" s="9"/>
      <c r="C58" s="10" t="s">
        <v>3</v>
      </c>
      <c r="D58" s="107" t="str">
        <f>IF(D13=""," ",D13)</f>
        <v xml:space="preserve"> </v>
      </c>
      <c r="E58" s="11"/>
      <c r="F58" s="102">
        <f t="shared" si="0"/>
        <v>0</v>
      </c>
      <c r="G58" s="23">
        <f t="shared" si="0"/>
        <v>0</v>
      </c>
      <c r="H58" s="96"/>
      <c r="P58" s="54"/>
    </row>
    <row r="59" spans="1:16" ht="16" x14ac:dyDescent="0.2">
      <c r="B59" s="9"/>
      <c r="C59" s="10" t="s">
        <v>4</v>
      </c>
      <c r="D59" s="107" t="str">
        <f>IF(D14=""," ",D14)</f>
        <v xml:space="preserve"> </v>
      </c>
      <c r="E59" s="11"/>
      <c r="F59" s="102">
        <f t="shared" si="0"/>
        <v>0</v>
      </c>
      <c r="G59" s="23">
        <f t="shared" si="0"/>
        <v>0</v>
      </c>
      <c r="H59" s="96"/>
      <c r="P59" s="54"/>
    </row>
    <row r="60" spans="1:16" ht="16" x14ac:dyDescent="0.2">
      <c r="B60" s="9"/>
      <c r="C60" s="12" t="s">
        <v>24</v>
      </c>
      <c r="D60" s="107" t="str">
        <f>IF(D15=""," ",D15)</f>
        <v xml:space="preserve"> </v>
      </c>
      <c r="E60" s="11"/>
      <c r="F60" s="102">
        <f t="shared" si="0"/>
        <v>0</v>
      </c>
      <c r="G60" s="23">
        <f t="shared" si="0"/>
        <v>0</v>
      </c>
      <c r="H60" s="96"/>
      <c r="P60" s="54"/>
    </row>
    <row r="61" spans="1:16" ht="16" x14ac:dyDescent="0.2">
      <c r="B61" s="9"/>
      <c r="C61" s="12" t="s">
        <v>25</v>
      </c>
      <c r="D61" s="7" t="s">
        <v>48</v>
      </c>
      <c r="E61" s="11"/>
      <c r="F61" s="102">
        <f t="shared" si="0"/>
        <v>0</v>
      </c>
      <c r="G61" s="23">
        <f t="shared" si="0"/>
        <v>0</v>
      </c>
      <c r="H61" s="98"/>
      <c r="P61" s="54"/>
    </row>
    <row r="62" spans="1:16" ht="16" x14ac:dyDescent="0.2">
      <c r="B62" s="9" t="s">
        <v>33</v>
      </c>
      <c r="C62" s="66" t="s">
        <v>85</v>
      </c>
      <c r="D62" s="7"/>
      <c r="E62" s="11"/>
      <c r="F62" s="103"/>
      <c r="G62" s="31"/>
      <c r="H62" s="96"/>
      <c r="P62" s="54"/>
    </row>
    <row r="63" spans="1:16" ht="16" x14ac:dyDescent="0.2">
      <c r="B63" s="9"/>
      <c r="C63" s="12" t="s">
        <v>1</v>
      </c>
      <c r="D63" s="7" t="s">
        <v>30</v>
      </c>
      <c r="E63" s="11"/>
      <c r="F63" s="102">
        <f>ROUND(SUM(F18+(F18*$K$10)),0)</f>
        <v>0</v>
      </c>
      <c r="G63" s="23">
        <f>ROUND(SUM(G18+(G18*$K$10)),0)</f>
        <v>0</v>
      </c>
      <c r="H63" s="96"/>
      <c r="P63" s="54"/>
    </row>
    <row r="64" spans="1:16" ht="16" x14ac:dyDescent="0.2">
      <c r="B64" s="9"/>
      <c r="C64" s="12" t="s">
        <v>2</v>
      </c>
      <c r="D64" s="7" t="s">
        <v>31</v>
      </c>
      <c r="E64" s="11"/>
      <c r="F64" s="102">
        <f>ROUND(SUM(F19+(F19*$K$10)),0)</f>
        <v>0</v>
      </c>
      <c r="G64" s="23">
        <f>ROUND(SUM(G19+(G19*$K$10)),0)</f>
        <v>0</v>
      </c>
      <c r="H64" s="96"/>
      <c r="P64" s="54"/>
    </row>
    <row r="65" spans="2:16" ht="16" x14ac:dyDescent="0.2">
      <c r="B65" s="9"/>
      <c r="C65" s="12" t="s">
        <v>3</v>
      </c>
      <c r="D65" s="7" t="s">
        <v>26</v>
      </c>
      <c r="E65" s="11"/>
      <c r="F65" s="102">
        <f>ROUND(SUM(F20+(F20*$K$10)),0)</f>
        <v>0</v>
      </c>
      <c r="G65" s="31"/>
      <c r="H65" s="96"/>
      <c r="P65" s="54"/>
    </row>
    <row r="66" spans="2:16" ht="16" x14ac:dyDescent="0.2">
      <c r="B66" s="9"/>
      <c r="C66" s="12" t="s">
        <v>4</v>
      </c>
      <c r="D66" s="7" t="s">
        <v>27</v>
      </c>
      <c r="E66" s="11"/>
      <c r="F66" s="102">
        <f>ROUND(SUM(F21+(F21*$K$10)),0)</f>
        <v>0</v>
      </c>
      <c r="G66" s="23">
        <f>ROUND(SUM(G21+(G21*$K$10)),0)</f>
        <v>0</v>
      </c>
      <c r="H66" s="96"/>
      <c r="P66" s="54"/>
    </row>
    <row r="67" spans="2:16" ht="16" x14ac:dyDescent="0.2">
      <c r="B67" s="9"/>
      <c r="C67" s="12" t="s">
        <v>24</v>
      </c>
      <c r="D67" s="7" t="s">
        <v>92</v>
      </c>
      <c r="E67" s="11"/>
      <c r="F67" s="102">
        <v>0</v>
      </c>
      <c r="G67" s="23">
        <v>0</v>
      </c>
      <c r="H67" s="96"/>
      <c r="P67" s="54"/>
    </row>
    <row r="68" spans="2:16" ht="16" x14ac:dyDescent="0.2">
      <c r="B68" s="24" t="s">
        <v>5</v>
      </c>
      <c r="C68" s="25" t="s">
        <v>37</v>
      </c>
      <c r="D68" s="25"/>
      <c r="E68" s="11"/>
      <c r="F68" s="102">
        <f>SUM(F56:F67)</f>
        <v>0</v>
      </c>
      <c r="G68" s="23">
        <f>SUM(G56:G67)</f>
        <v>0</v>
      </c>
      <c r="H68" s="98"/>
      <c r="P68" s="54"/>
    </row>
    <row r="69" spans="2:16" ht="16" x14ac:dyDescent="0.2">
      <c r="B69" s="9" t="s">
        <v>6</v>
      </c>
      <c r="C69" s="7" t="s">
        <v>88</v>
      </c>
      <c r="D69" s="7"/>
      <c r="E69" s="61"/>
      <c r="F69" s="103"/>
      <c r="G69" s="31"/>
      <c r="H69" s="96"/>
      <c r="P69" s="54"/>
    </row>
    <row r="70" spans="2:16" ht="16" x14ac:dyDescent="0.2">
      <c r="B70" s="9"/>
      <c r="C70" s="7" t="s">
        <v>94</v>
      </c>
      <c r="D70" s="7"/>
      <c r="E70" s="74">
        <v>0.44</v>
      </c>
      <c r="F70" s="102">
        <f>ROUND(($E$70)*SUM(F56:F64),0)</f>
        <v>0</v>
      </c>
      <c r="G70" s="23">
        <f>ROUND(($E$70)*SUM(G56:G64),0)</f>
        <v>0</v>
      </c>
      <c r="H70" s="96"/>
      <c r="P70" s="54"/>
    </row>
    <row r="71" spans="2:16" ht="16" x14ac:dyDescent="0.2">
      <c r="B71" s="9"/>
      <c r="C71" s="7" t="s">
        <v>95</v>
      </c>
      <c r="D71" s="7"/>
      <c r="E71" s="71">
        <v>7.6499999999999999E-2</v>
      </c>
      <c r="F71" s="102">
        <f>F67*$E$71</f>
        <v>0</v>
      </c>
      <c r="G71" s="23">
        <f>G67*$E$71</f>
        <v>0</v>
      </c>
      <c r="H71" s="96"/>
      <c r="P71" s="54"/>
    </row>
    <row r="72" spans="2:16" ht="16" x14ac:dyDescent="0.2">
      <c r="B72" s="9" t="s">
        <v>7</v>
      </c>
      <c r="C72" s="7" t="s">
        <v>89</v>
      </c>
      <c r="D72" s="7"/>
      <c r="E72" s="71"/>
      <c r="F72" s="102">
        <f>SUM(F70:F71)</f>
        <v>0</v>
      </c>
      <c r="G72" s="23">
        <f>SUM(G70:G71)</f>
        <v>0</v>
      </c>
      <c r="H72" s="96"/>
      <c r="P72" s="54"/>
    </row>
    <row r="73" spans="2:16" ht="16" x14ac:dyDescent="0.2">
      <c r="B73" s="9" t="s">
        <v>8</v>
      </c>
      <c r="C73" s="7" t="s">
        <v>38</v>
      </c>
      <c r="D73" s="7"/>
      <c r="E73" s="11"/>
      <c r="F73" s="102">
        <f>SUM(F68+F72)</f>
        <v>0</v>
      </c>
      <c r="G73" s="23">
        <f>SUM(G68+G72)</f>
        <v>0</v>
      </c>
      <c r="H73" s="96"/>
      <c r="P73" s="54"/>
    </row>
    <row r="74" spans="2:16" ht="16" x14ac:dyDescent="0.2">
      <c r="B74" s="9" t="s">
        <v>9</v>
      </c>
      <c r="C74" s="7" t="s">
        <v>28</v>
      </c>
      <c r="D74" s="7"/>
      <c r="E74" s="11"/>
      <c r="F74" s="102">
        <f t="shared" ref="F74:G76" si="1">ROUND(SUM(F29+(F29*$K$13)),0)</f>
        <v>0</v>
      </c>
      <c r="G74" s="23">
        <f t="shared" si="1"/>
        <v>0</v>
      </c>
      <c r="H74" s="96"/>
      <c r="P74" s="54"/>
    </row>
    <row r="75" spans="2:16" ht="16" x14ac:dyDescent="0.2">
      <c r="B75" s="9" t="s">
        <v>10</v>
      </c>
      <c r="C75" s="17" t="s">
        <v>19</v>
      </c>
      <c r="D75" s="7"/>
      <c r="E75" s="11"/>
      <c r="F75" s="102">
        <f t="shared" si="1"/>
        <v>0</v>
      </c>
      <c r="G75" s="23">
        <f t="shared" si="1"/>
        <v>0</v>
      </c>
      <c r="H75" s="96"/>
      <c r="M75" s="43" t="s">
        <v>61</v>
      </c>
      <c r="P75" s="54"/>
    </row>
    <row r="76" spans="2:16" ht="16" x14ac:dyDescent="0.2">
      <c r="B76" s="9" t="s">
        <v>11</v>
      </c>
      <c r="C76" s="17" t="s">
        <v>34</v>
      </c>
      <c r="D76" s="7"/>
      <c r="E76" s="11"/>
      <c r="F76" s="102">
        <f t="shared" si="1"/>
        <v>0</v>
      </c>
      <c r="G76" s="23">
        <f t="shared" si="1"/>
        <v>0</v>
      </c>
      <c r="H76" s="96"/>
      <c r="K76" s="44" t="s">
        <v>55</v>
      </c>
      <c r="M76" s="43" t="s">
        <v>62</v>
      </c>
      <c r="P76" s="54"/>
    </row>
    <row r="77" spans="2:16" ht="16" x14ac:dyDescent="0.2">
      <c r="B77" s="9" t="s">
        <v>12</v>
      </c>
      <c r="C77" s="17" t="s">
        <v>35</v>
      </c>
      <c r="D77" s="7"/>
      <c r="E77" s="11"/>
      <c r="F77" s="104"/>
      <c r="G77" s="32"/>
      <c r="H77" s="96"/>
      <c r="K77" s="44" t="s">
        <v>56</v>
      </c>
      <c r="L77" s="42" t="s">
        <v>57</v>
      </c>
      <c r="M77" s="43" t="s">
        <v>63</v>
      </c>
      <c r="P77" s="54"/>
    </row>
    <row r="78" spans="2:16" ht="16" x14ac:dyDescent="0.2">
      <c r="B78" s="26"/>
      <c r="C78" s="17" t="s">
        <v>39</v>
      </c>
      <c r="D78" s="7"/>
      <c r="E78" s="11"/>
      <c r="F78" s="102">
        <f>SUM(L78:L81)</f>
        <v>0</v>
      </c>
      <c r="G78" s="23">
        <v>0</v>
      </c>
      <c r="H78" s="96"/>
      <c r="K78" s="36" t="s">
        <v>50</v>
      </c>
      <c r="L78" s="39"/>
      <c r="M78" s="45">
        <f>IF(L78+M35&gt;=25000,25000-M35,L78)</f>
        <v>0</v>
      </c>
      <c r="P78" s="54"/>
    </row>
    <row r="79" spans="2:16" ht="16" x14ac:dyDescent="0.2">
      <c r="B79" s="9"/>
      <c r="C79" s="17" t="s">
        <v>40</v>
      </c>
      <c r="D79" s="7"/>
      <c r="E79" s="11"/>
      <c r="F79" s="102">
        <f t="shared" ref="F79:G81" si="2">ROUND(SUM(F34+(F34*$K$13)),0)</f>
        <v>0</v>
      </c>
      <c r="G79" s="23">
        <f t="shared" si="2"/>
        <v>0</v>
      </c>
      <c r="H79" s="96"/>
      <c r="K79" s="37" t="s">
        <v>51</v>
      </c>
      <c r="L79" s="40"/>
      <c r="M79" s="45">
        <f>IF(L79+M36&gt;=25000,25000-M36,L79)</f>
        <v>0</v>
      </c>
      <c r="P79" s="54"/>
    </row>
    <row r="80" spans="2:16" ht="16" x14ac:dyDescent="0.2">
      <c r="B80" s="9"/>
      <c r="C80" s="17" t="s">
        <v>87</v>
      </c>
      <c r="D80" s="7"/>
      <c r="E80" s="11"/>
      <c r="F80" s="102">
        <f t="shared" si="2"/>
        <v>0</v>
      </c>
      <c r="G80" s="23">
        <f t="shared" si="2"/>
        <v>0</v>
      </c>
      <c r="H80" s="96"/>
      <c r="K80" s="37" t="s">
        <v>52</v>
      </c>
      <c r="L80" s="40"/>
      <c r="M80" s="45">
        <f>IF(L80+M37&gt;=25000,25000-M37,L80)</f>
        <v>0</v>
      </c>
      <c r="P80" s="54"/>
    </row>
    <row r="81" spans="1:16" ht="16" x14ac:dyDescent="0.2">
      <c r="B81" s="9" t="s">
        <v>13</v>
      </c>
      <c r="C81" s="17" t="s">
        <v>36</v>
      </c>
      <c r="D81" s="7"/>
      <c r="E81" s="11"/>
      <c r="F81" s="102">
        <f t="shared" si="2"/>
        <v>0</v>
      </c>
      <c r="G81" s="23">
        <f t="shared" si="2"/>
        <v>0</v>
      </c>
      <c r="H81" s="96"/>
      <c r="K81" s="38" t="s">
        <v>53</v>
      </c>
      <c r="L81" s="41"/>
      <c r="M81" s="45">
        <f>IF(L81+M38&gt;=25000,25000-M38,L81)</f>
        <v>0</v>
      </c>
      <c r="P81" s="54"/>
    </row>
    <row r="82" spans="1:16" ht="16" x14ac:dyDescent="0.2">
      <c r="B82" s="9" t="s">
        <v>14</v>
      </c>
      <c r="C82" s="7" t="s">
        <v>18</v>
      </c>
      <c r="D82" s="7"/>
      <c r="E82" s="11"/>
      <c r="F82" s="102">
        <v>0</v>
      </c>
      <c r="G82" s="23">
        <v>0</v>
      </c>
      <c r="H82" s="96"/>
      <c r="P82" s="54"/>
    </row>
    <row r="83" spans="1:16" ht="16" x14ac:dyDescent="0.2">
      <c r="B83" s="9" t="s">
        <v>15</v>
      </c>
      <c r="C83" s="7" t="s">
        <v>112</v>
      </c>
      <c r="D83" s="7"/>
      <c r="E83" s="11"/>
      <c r="F83" s="102">
        <v>0</v>
      </c>
      <c r="G83" s="23">
        <v>0</v>
      </c>
      <c r="H83" s="96"/>
      <c r="P83" s="54"/>
    </row>
    <row r="84" spans="1:16" ht="16" x14ac:dyDescent="0.2">
      <c r="B84" s="9" t="s">
        <v>86</v>
      </c>
      <c r="C84" s="66" t="s">
        <v>107</v>
      </c>
      <c r="D84" s="76"/>
      <c r="E84" s="113">
        <v>0.36</v>
      </c>
      <c r="F84" s="80">
        <f>F65*E84</f>
        <v>0</v>
      </c>
      <c r="G84" s="32"/>
      <c r="H84" s="96"/>
      <c r="K84" s="94"/>
      <c r="P84" s="54"/>
    </row>
    <row r="85" spans="1:16" ht="16" x14ac:dyDescent="0.2">
      <c r="B85" s="9" t="s">
        <v>90</v>
      </c>
      <c r="C85" s="7" t="s">
        <v>29</v>
      </c>
      <c r="D85" s="7"/>
      <c r="E85" s="11"/>
      <c r="F85" s="102">
        <f>SUM(F73:F84)</f>
        <v>0</v>
      </c>
      <c r="G85" s="23">
        <f>SUM(G73:G84)</f>
        <v>0</v>
      </c>
      <c r="H85" s="96"/>
      <c r="P85" s="54"/>
    </row>
    <row r="86" spans="1:16" ht="16" x14ac:dyDescent="0.2">
      <c r="B86" s="9" t="s">
        <v>91</v>
      </c>
      <c r="C86" s="7" t="s">
        <v>41</v>
      </c>
      <c r="D86" s="7"/>
      <c r="E86" s="11"/>
      <c r="F86" s="104"/>
      <c r="G86" s="32"/>
      <c r="H86" s="96"/>
      <c r="P86" s="54"/>
    </row>
    <row r="87" spans="1:16" ht="16" x14ac:dyDescent="0.2">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6" x14ac:dyDescent="0.2">
      <c r="B88" s="34"/>
      <c r="C88" s="81"/>
      <c r="D88" s="82" t="s">
        <v>99</v>
      </c>
      <c r="E88" s="83"/>
      <c r="F88" s="104"/>
      <c r="G88" s="85">
        <v>0</v>
      </c>
      <c r="H88" s="70"/>
      <c r="I88" s="70"/>
      <c r="J88" s="70"/>
      <c r="P88" s="54"/>
    </row>
    <row r="89" spans="1:16" ht="17" thickBot="1" x14ac:dyDescent="0.25">
      <c r="A89" s="65"/>
      <c r="B89" s="109" t="s">
        <v>113</v>
      </c>
      <c r="C89" s="110" t="s">
        <v>32</v>
      </c>
      <c r="D89" s="111"/>
      <c r="E89" s="111"/>
      <c r="F89" s="106">
        <f>SUM(F85:F88)</f>
        <v>0</v>
      </c>
      <c r="G89" s="35">
        <f>SUM(G85:G88)</f>
        <v>0</v>
      </c>
      <c r="H89" s="70"/>
      <c r="I89" s="70"/>
      <c r="J89" s="70"/>
      <c r="P89" s="54"/>
    </row>
    <row r="90" spans="1:16" ht="16" x14ac:dyDescent="0.2">
      <c r="A90" s="65"/>
      <c r="B90" s="65" t="s">
        <v>114</v>
      </c>
      <c r="D90" s="2"/>
      <c r="E90" s="2"/>
      <c r="F90" s="2"/>
      <c r="G90" s="2"/>
      <c r="H90" s="70"/>
      <c r="I90" s="70"/>
      <c r="J90" s="70"/>
      <c r="P90" s="54"/>
    </row>
    <row r="91" spans="1:16" ht="16" x14ac:dyDescent="0.2">
      <c r="A91" s="65"/>
      <c r="B91" s="65"/>
      <c r="C91" s="65" t="s">
        <v>115</v>
      </c>
      <c r="D91" s="2"/>
      <c r="E91" s="2"/>
      <c r="F91" s="2"/>
      <c r="G91" s="2"/>
      <c r="H91" s="120"/>
      <c r="I91" s="120"/>
      <c r="J91" s="120"/>
      <c r="P91" s="54"/>
    </row>
    <row r="92" spans="1:16" ht="16" x14ac:dyDescent="0.2">
      <c r="A92" s="135"/>
      <c r="B92" s="135"/>
      <c r="C92" s="135"/>
      <c r="D92" s="135" t="s">
        <v>16</v>
      </c>
      <c r="E92" s="135"/>
      <c r="F92" s="135"/>
      <c r="G92" s="135"/>
      <c r="H92" s="135"/>
      <c r="I92" s="135"/>
      <c r="J92" s="120"/>
      <c r="P92" s="54"/>
    </row>
    <row r="93" spans="1:16" ht="15" customHeight="1" x14ac:dyDescent="0.2">
      <c r="A93" s="127"/>
      <c r="B93" s="127"/>
      <c r="C93" s="127"/>
      <c r="D93" s="127"/>
      <c r="E93" s="127" t="s">
        <v>20</v>
      </c>
      <c r="F93" s="127"/>
      <c r="G93" s="127"/>
      <c r="H93" s="127"/>
      <c r="I93" s="127"/>
      <c r="J93" s="90"/>
      <c r="P93" s="54"/>
    </row>
    <row r="94" spans="1:16" ht="16" x14ac:dyDescent="0.2">
      <c r="A94" s="127"/>
      <c r="B94" s="127"/>
      <c r="C94" s="127"/>
      <c r="D94" s="127"/>
      <c r="E94" s="127" t="s">
        <v>45</v>
      </c>
      <c r="F94" s="127"/>
      <c r="G94" s="127"/>
      <c r="H94" s="127"/>
      <c r="I94" s="127"/>
      <c r="J94" s="22"/>
      <c r="P94" s="54"/>
    </row>
    <row r="95" spans="1:16" ht="36.75" customHeight="1" x14ac:dyDescent="0.2">
      <c r="C95" s="4" t="s">
        <v>22</v>
      </c>
      <c r="D95" s="90"/>
      <c r="E95" s="129" t="str">
        <f>E5</f>
        <v>(Insert project title here.  Sheet will auto-fill on subsequent years/composite)</v>
      </c>
      <c r="F95" s="129"/>
      <c r="G95" s="129"/>
      <c r="H95" s="129"/>
      <c r="P95" s="54"/>
    </row>
    <row r="96" spans="1:16" ht="16" x14ac:dyDescent="0.2">
      <c r="B96" s="4"/>
      <c r="C96" s="48" t="s">
        <v>21</v>
      </c>
      <c r="E96" s="121" t="str">
        <f>E6</f>
        <v>(Insert investigator(s) here.  Sheet will auto-fill on subsequent years/composite)</v>
      </c>
      <c r="F96" s="121"/>
      <c r="G96" s="121"/>
      <c r="H96" s="117"/>
      <c r="P96" s="54"/>
    </row>
    <row r="97" spans="2:16" ht="16" x14ac:dyDescent="0.2">
      <c r="H97" s="97"/>
      <c r="P97" s="54"/>
    </row>
    <row r="98" spans="2:16" ht="17" thickBot="1" x14ac:dyDescent="0.25">
      <c r="H98" s="98"/>
      <c r="K98" s="49" t="s">
        <v>77</v>
      </c>
      <c r="P98" s="54"/>
    </row>
    <row r="99" spans="2:16" ht="17" thickBot="1" x14ac:dyDescent="0.25">
      <c r="B99" s="6"/>
      <c r="C99" s="6"/>
      <c r="D99" s="6"/>
      <c r="E99" s="6"/>
      <c r="F99" s="68" t="s">
        <v>23</v>
      </c>
      <c r="G99" s="68" t="s">
        <v>98</v>
      </c>
      <c r="H99" s="96"/>
      <c r="K99" s="57">
        <f>K55+(12*31)</f>
        <v>42748</v>
      </c>
      <c r="P99" s="54"/>
    </row>
    <row r="100" spans="2:16" ht="16" x14ac:dyDescent="0.2">
      <c r="B100" s="62" t="s">
        <v>0</v>
      </c>
      <c r="C100" s="63" t="s">
        <v>84</v>
      </c>
      <c r="D100" s="63"/>
      <c r="E100" s="108"/>
      <c r="F100" s="101"/>
      <c r="G100" s="60"/>
      <c r="H100" s="96"/>
      <c r="K100" s="49"/>
      <c r="P100" s="54"/>
    </row>
    <row r="101" spans="2:16" ht="16" x14ac:dyDescent="0.2">
      <c r="B101" s="9"/>
      <c r="C101" s="10" t="s">
        <v>1</v>
      </c>
      <c r="D101" s="7" t="str">
        <f>IF(D11=""," ",D11)</f>
        <v xml:space="preserve"> </v>
      </c>
      <c r="E101" s="11"/>
      <c r="F101" s="102">
        <f t="shared" ref="F101:G106" si="3">ROUND(SUM(F56+(F56*$K$10)),0)</f>
        <v>0</v>
      </c>
      <c r="G101" s="23">
        <f t="shared" si="3"/>
        <v>0</v>
      </c>
      <c r="H101" s="96"/>
      <c r="K101" s="115"/>
      <c r="P101" s="54"/>
    </row>
    <row r="102" spans="2:16" ht="16" x14ac:dyDescent="0.2">
      <c r="B102" s="9"/>
      <c r="C102" s="10" t="s">
        <v>2</v>
      </c>
      <c r="D102" s="7" t="str">
        <f>IF(D12=""," ",D12)</f>
        <v xml:space="preserve"> </v>
      </c>
      <c r="E102" s="11"/>
      <c r="F102" s="102">
        <f t="shared" si="3"/>
        <v>0</v>
      </c>
      <c r="G102" s="23">
        <f t="shared" si="3"/>
        <v>0</v>
      </c>
      <c r="H102" s="96"/>
      <c r="P102" s="54"/>
    </row>
    <row r="103" spans="2:16" ht="16" x14ac:dyDescent="0.2">
      <c r="B103" s="9"/>
      <c r="C103" s="10" t="s">
        <v>3</v>
      </c>
      <c r="D103" s="7" t="str">
        <f>IF(D13=""," ",D13)</f>
        <v xml:space="preserve"> </v>
      </c>
      <c r="E103" s="11"/>
      <c r="F103" s="102">
        <f t="shared" si="3"/>
        <v>0</v>
      </c>
      <c r="G103" s="23">
        <f t="shared" si="3"/>
        <v>0</v>
      </c>
      <c r="H103" s="96"/>
      <c r="P103" s="54"/>
    </row>
    <row r="104" spans="2:16" ht="16" x14ac:dyDescent="0.2">
      <c r="B104" s="9"/>
      <c r="C104" s="10" t="s">
        <v>4</v>
      </c>
      <c r="D104" s="7" t="str">
        <f>IF(D14=""," ",D14)</f>
        <v xml:space="preserve"> </v>
      </c>
      <c r="E104" s="11"/>
      <c r="F104" s="102">
        <f t="shared" si="3"/>
        <v>0</v>
      </c>
      <c r="G104" s="23">
        <f t="shared" si="3"/>
        <v>0</v>
      </c>
      <c r="H104" s="96"/>
      <c r="P104" s="54"/>
    </row>
    <row r="105" spans="2:16" ht="16" x14ac:dyDescent="0.2">
      <c r="B105" s="9"/>
      <c r="C105" s="12" t="s">
        <v>24</v>
      </c>
      <c r="D105" s="7" t="str">
        <f>IF(D15=""," ",D15)</f>
        <v xml:space="preserve"> </v>
      </c>
      <c r="E105" s="11"/>
      <c r="F105" s="102">
        <f t="shared" si="3"/>
        <v>0</v>
      </c>
      <c r="G105" s="23">
        <f t="shared" si="3"/>
        <v>0</v>
      </c>
      <c r="H105" s="98"/>
      <c r="P105" s="54"/>
    </row>
    <row r="106" spans="2:16" ht="16" x14ac:dyDescent="0.2">
      <c r="B106" s="9"/>
      <c r="C106" s="12" t="s">
        <v>25</v>
      </c>
      <c r="D106" s="7" t="s">
        <v>48</v>
      </c>
      <c r="E106" s="11"/>
      <c r="F106" s="102">
        <f t="shared" si="3"/>
        <v>0</v>
      </c>
      <c r="G106" s="23">
        <f t="shared" si="3"/>
        <v>0</v>
      </c>
      <c r="H106" s="96"/>
      <c r="P106" s="54"/>
    </row>
    <row r="107" spans="2:16" ht="16" x14ac:dyDescent="0.2">
      <c r="B107" s="9" t="s">
        <v>33</v>
      </c>
      <c r="C107" s="66" t="s">
        <v>85</v>
      </c>
      <c r="D107" s="7"/>
      <c r="E107" s="11"/>
      <c r="F107" s="103"/>
      <c r="G107" s="31"/>
      <c r="H107" s="96"/>
      <c r="P107" s="54"/>
    </row>
    <row r="108" spans="2:16" ht="16" x14ac:dyDescent="0.2">
      <c r="B108" s="9"/>
      <c r="C108" s="12" t="s">
        <v>1</v>
      </c>
      <c r="D108" s="7" t="s">
        <v>30</v>
      </c>
      <c r="E108" s="11"/>
      <c r="F108" s="102">
        <f>ROUND(SUM(F63+(F63*$K$10)),0)</f>
        <v>0</v>
      </c>
      <c r="G108" s="23">
        <f>ROUND(SUM(G63+(G63*$K$10)),0)</f>
        <v>0</v>
      </c>
      <c r="H108" s="96"/>
      <c r="P108" s="54"/>
    </row>
    <row r="109" spans="2:16" ht="16" x14ac:dyDescent="0.2">
      <c r="B109" s="9"/>
      <c r="C109" s="12" t="s">
        <v>2</v>
      </c>
      <c r="D109" s="7" t="s">
        <v>31</v>
      </c>
      <c r="E109" s="11"/>
      <c r="F109" s="102">
        <f>ROUND(SUM(F64+(F64*$K$10)),0)</f>
        <v>0</v>
      </c>
      <c r="G109" s="23">
        <f>ROUND(SUM(G64+(G64*$K$10)),0)</f>
        <v>0</v>
      </c>
      <c r="H109" s="96"/>
      <c r="P109" s="54"/>
    </row>
    <row r="110" spans="2:16" ht="16" x14ac:dyDescent="0.2">
      <c r="B110" s="9"/>
      <c r="C110" s="12" t="s">
        <v>3</v>
      </c>
      <c r="D110" s="7" t="s">
        <v>26</v>
      </c>
      <c r="E110" s="11"/>
      <c r="F110" s="102">
        <f>ROUND(SUM(F65+(F65*$K$10)),0)</f>
        <v>0</v>
      </c>
      <c r="G110" s="31"/>
      <c r="H110" s="96"/>
      <c r="P110" s="54"/>
    </row>
    <row r="111" spans="2:16" ht="16" x14ac:dyDescent="0.2">
      <c r="B111" s="9"/>
      <c r="C111" s="12" t="s">
        <v>4</v>
      </c>
      <c r="D111" s="7" t="s">
        <v>27</v>
      </c>
      <c r="E111" s="11"/>
      <c r="F111" s="102">
        <f>ROUND(SUM(F66+(F66*$K$10)),0)</f>
        <v>0</v>
      </c>
      <c r="G111" s="23">
        <f>ROUND(SUM(G66+(G66*$K$10)),0)</f>
        <v>0</v>
      </c>
      <c r="H111" s="96"/>
      <c r="P111" s="54"/>
    </row>
    <row r="112" spans="2:16" ht="16" x14ac:dyDescent="0.2">
      <c r="B112" s="9"/>
      <c r="C112" s="12" t="s">
        <v>24</v>
      </c>
      <c r="D112" s="7" t="s">
        <v>92</v>
      </c>
      <c r="E112" s="11"/>
      <c r="F112" s="102">
        <v>0</v>
      </c>
      <c r="G112" s="23">
        <v>0</v>
      </c>
      <c r="H112" s="98"/>
      <c r="P112" s="54"/>
    </row>
    <row r="113" spans="2:16" ht="16" x14ac:dyDescent="0.2">
      <c r="B113" s="24" t="s">
        <v>5</v>
      </c>
      <c r="C113" s="25" t="s">
        <v>37</v>
      </c>
      <c r="D113" s="25"/>
      <c r="E113" s="11"/>
      <c r="F113" s="102">
        <f>SUM(F101:F112)</f>
        <v>0</v>
      </c>
      <c r="G113" s="23">
        <f>SUM(G101:G112)</f>
        <v>0</v>
      </c>
      <c r="H113" s="96"/>
      <c r="P113" s="54"/>
    </row>
    <row r="114" spans="2:16" ht="16" x14ac:dyDescent="0.2">
      <c r="B114" s="9" t="s">
        <v>6</v>
      </c>
      <c r="C114" s="7" t="s">
        <v>88</v>
      </c>
      <c r="D114" s="7"/>
      <c r="E114" s="61"/>
      <c r="F114" s="103"/>
      <c r="G114" s="31"/>
      <c r="H114" s="96"/>
      <c r="P114" s="54"/>
    </row>
    <row r="115" spans="2:16" ht="16" x14ac:dyDescent="0.2">
      <c r="B115" s="9"/>
      <c r="C115" s="7" t="s">
        <v>94</v>
      </c>
      <c r="D115" s="7"/>
      <c r="E115" s="74">
        <v>0.44</v>
      </c>
      <c r="F115" s="102">
        <f>ROUND(($E$115)*SUM(F101:F109),0)</f>
        <v>0</v>
      </c>
      <c r="G115" s="23">
        <f>ROUND(($E$115)*SUM(G101:G109),0)</f>
        <v>0</v>
      </c>
      <c r="H115" s="96"/>
      <c r="P115" s="54"/>
    </row>
    <row r="116" spans="2:16" ht="16" x14ac:dyDescent="0.2">
      <c r="B116" s="9"/>
      <c r="C116" s="7" t="s">
        <v>95</v>
      </c>
      <c r="D116" s="7"/>
      <c r="E116" s="71">
        <v>7.6499999999999999E-2</v>
      </c>
      <c r="F116" s="102">
        <f>ROUND($E$116*F112,0)</f>
        <v>0</v>
      </c>
      <c r="G116" s="23">
        <f>ROUND($E$116*G112,0)</f>
        <v>0</v>
      </c>
      <c r="H116" s="96"/>
      <c r="P116" s="54"/>
    </row>
    <row r="117" spans="2:16" ht="16" x14ac:dyDescent="0.2">
      <c r="B117" s="9" t="s">
        <v>7</v>
      </c>
      <c r="C117" s="7" t="s">
        <v>89</v>
      </c>
      <c r="D117" s="7"/>
      <c r="E117" s="71"/>
      <c r="F117" s="102">
        <f>SUM(F115:F116)</f>
        <v>0</v>
      </c>
      <c r="G117" s="23">
        <f>SUM(G115:G116)</f>
        <v>0</v>
      </c>
      <c r="H117" s="96"/>
      <c r="P117" s="54"/>
    </row>
    <row r="118" spans="2:16" ht="16" x14ac:dyDescent="0.2">
      <c r="B118" s="9" t="s">
        <v>8</v>
      </c>
      <c r="C118" s="7" t="s">
        <v>38</v>
      </c>
      <c r="D118" s="7"/>
      <c r="E118" s="11"/>
      <c r="F118" s="102">
        <f>SUM(F113+F117)</f>
        <v>0</v>
      </c>
      <c r="G118" s="23">
        <f>SUM(G113+G117)</f>
        <v>0</v>
      </c>
      <c r="H118" s="96"/>
      <c r="P118" s="54"/>
    </row>
    <row r="119" spans="2:16" ht="16" x14ac:dyDescent="0.2">
      <c r="B119" s="9" t="s">
        <v>9</v>
      </c>
      <c r="C119" s="7" t="s">
        <v>28</v>
      </c>
      <c r="D119" s="7"/>
      <c r="E119" s="11"/>
      <c r="F119" s="102">
        <f t="shared" ref="F119:G121" si="4">ROUND(SUM(F74+(F74*$K$13)),0)</f>
        <v>0</v>
      </c>
      <c r="G119" s="23">
        <f t="shared" si="4"/>
        <v>0</v>
      </c>
      <c r="H119" s="96"/>
      <c r="P119" s="54"/>
    </row>
    <row r="120" spans="2:16" ht="16" x14ac:dyDescent="0.2">
      <c r="B120" s="9" t="s">
        <v>10</v>
      </c>
      <c r="C120" s="17" t="s">
        <v>19</v>
      </c>
      <c r="D120" s="7"/>
      <c r="E120" s="11"/>
      <c r="F120" s="102">
        <f t="shared" si="4"/>
        <v>0</v>
      </c>
      <c r="G120" s="23">
        <f t="shared" si="4"/>
        <v>0</v>
      </c>
      <c r="H120" s="96"/>
      <c r="M120" s="43" t="s">
        <v>61</v>
      </c>
      <c r="P120" s="54"/>
    </row>
    <row r="121" spans="2:16" ht="16" x14ac:dyDescent="0.2">
      <c r="B121" s="9" t="s">
        <v>11</v>
      </c>
      <c r="C121" s="17" t="s">
        <v>34</v>
      </c>
      <c r="D121" s="7"/>
      <c r="E121" s="11"/>
      <c r="F121" s="102">
        <f t="shared" si="4"/>
        <v>0</v>
      </c>
      <c r="G121" s="23">
        <f t="shared" si="4"/>
        <v>0</v>
      </c>
      <c r="H121" s="96"/>
      <c r="K121" s="44" t="s">
        <v>55</v>
      </c>
      <c r="M121" s="43" t="s">
        <v>62</v>
      </c>
      <c r="P121" s="54"/>
    </row>
    <row r="122" spans="2:16" ht="16" x14ac:dyDescent="0.2">
      <c r="B122" s="9" t="s">
        <v>12</v>
      </c>
      <c r="C122" s="17" t="s">
        <v>35</v>
      </c>
      <c r="D122" s="7"/>
      <c r="E122" s="11"/>
      <c r="F122" s="104"/>
      <c r="G122" s="32"/>
      <c r="H122" s="96"/>
      <c r="K122" s="44" t="s">
        <v>56</v>
      </c>
      <c r="L122" s="42" t="s">
        <v>58</v>
      </c>
      <c r="M122" s="43" t="s">
        <v>63</v>
      </c>
      <c r="P122" s="54"/>
    </row>
    <row r="123" spans="2:16" ht="16" x14ac:dyDescent="0.2">
      <c r="B123" s="26"/>
      <c r="C123" s="17" t="s">
        <v>39</v>
      </c>
      <c r="D123" s="7"/>
      <c r="E123" s="11"/>
      <c r="F123" s="102">
        <f>SUM(L123:L126)</f>
        <v>0</v>
      </c>
      <c r="G123" s="23">
        <v>0</v>
      </c>
      <c r="H123" s="96"/>
      <c r="K123" s="36" t="s">
        <v>50</v>
      </c>
      <c r="L123" s="39"/>
      <c r="M123" s="45">
        <f>IF(L123+M35+M78&gt;=25000,25000-(M35+M78),L123)</f>
        <v>0</v>
      </c>
      <c r="P123" s="54"/>
    </row>
    <row r="124" spans="2:16" ht="16" x14ac:dyDescent="0.2">
      <c r="B124" s="9"/>
      <c r="C124" s="17" t="s">
        <v>40</v>
      </c>
      <c r="D124" s="7"/>
      <c r="E124" s="11"/>
      <c r="F124" s="102">
        <f t="shared" ref="F124:G126" si="5">ROUND(SUM(F79+(F79*$K$13)),0)</f>
        <v>0</v>
      </c>
      <c r="G124" s="23">
        <f t="shared" si="5"/>
        <v>0</v>
      </c>
      <c r="H124" s="96"/>
      <c r="K124" s="37" t="s">
        <v>51</v>
      </c>
      <c r="L124" s="40"/>
      <c r="M124" s="45">
        <f>IF(L124+M36+M79&gt;=25000,25000-(M36+M79),L124)</f>
        <v>0</v>
      </c>
      <c r="P124" s="54"/>
    </row>
    <row r="125" spans="2:16" ht="16" x14ac:dyDescent="0.2">
      <c r="B125" s="9"/>
      <c r="C125" s="17" t="s">
        <v>87</v>
      </c>
      <c r="D125" s="7"/>
      <c r="E125" s="11"/>
      <c r="F125" s="102">
        <f t="shared" si="5"/>
        <v>0</v>
      </c>
      <c r="G125" s="23">
        <f t="shared" si="5"/>
        <v>0</v>
      </c>
      <c r="H125" s="96"/>
      <c r="K125" s="37" t="s">
        <v>52</v>
      </c>
      <c r="L125" s="40"/>
      <c r="M125" s="45">
        <f>IF(L125+M37+M80&gt;=25000,25000-(M37+M80),L125)</f>
        <v>0</v>
      </c>
      <c r="P125" s="54"/>
    </row>
    <row r="126" spans="2:16" ht="16" x14ac:dyDescent="0.2">
      <c r="B126" s="9" t="s">
        <v>13</v>
      </c>
      <c r="C126" s="17" t="s">
        <v>36</v>
      </c>
      <c r="D126" s="7"/>
      <c r="E126" s="11"/>
      <c r="F126" s="102">
        <f t="shared" si="5"/>
        <v>0</v>
      </c>
      <c r="G126" s="23">
        <f t="shared" si="5"/>
        <v>0</v>
      </c>
      <c r="H126" s="96"/>
      <c r="K126" s="38" t="s">
        <v>53</v>
      </c>
      <c r="L126" s="41"/>
      <c r="M126" s="45">
        <f>IF(L126+M38+M81&gt;=25000,25000-(M38+M81),L126)</f>
        <v>0</v>
      </c>
      <c r="P126" s="54"/>
    </row>
    <row r="127" spans="2:16" ht="16" x14ac:dyDescent="0.2">
      <c r="B127" s="9" t="s">
        <v>14</v>
      </c>
      <c r="C127" s="7" t="s">
        <v>18</v>
      </c>
      <c r="D127" s="7"/>
      <c r="E127" s="11"/>
      <c r="F127" s="102">
        <v>0</v>
      </c>
      <c r="G127" s="23">
        <v>0</v>
      </c>
      <c r="H127" s="96"/>
      <c r="P127" s="54"/>
    </row>
    <row r="128" spans="2:16" ht="16" x14ac:dyDescent="0.2">
      <c r="B128" s="9" t="s">
        <v>15</v>
      </c>
      <c r="C128" s="7" t="s">
        <v>112</v>
      </c>
      <c r="D128" s="7"/>
      <c r="E128" s="11"/>
      <c r="F128" s="102">
        <v>0</v>
      </c>
      <c r="G128" s="23">
        <v>0</v>
      </c>
      <c r="H128" s="96"/>
      <c r="P128" s="54"/>
    </row>
    <row r="129" spans="1:16" ht="16" x14ac:dyDescent="0.2">
      <c r="B129" s="9" t="s">
        <v>86</v>
      </c>
      <c r="C129" s="66" t="s">
        <v>107</v>
      </c>
      <c r="D129" s="76"/>
      <c r="E129" s="113">
        <v>0.36</v>
      </c>
      <c r="F129" s="80">
        <f>F110*E129</f>
        <v>0</v>
      </c>
      <c r="G129" s="32"/>
      <c r="H129" s="96"/>
      <c r="P129" s="54"/>
    </row>
    <row r="130" spans="1:16" ht="16" x14ac:dyDescent="0.2">
      <c r="B130" s="9" t="s">
        <v>90</v>
      </c>
      <c r="C130" s="7" t="s">
        <v>29</v>
      </c>
      <c r="D130" s="7"/>
      <c r="E130" s="11"/>
      <c r="F130" s="102">
        <f>SUM(F118:F129)</f>
        <v>0</v>
      </c>
      <c r="G130" s="23">
        <f>SUM(G118:G129)</f>
        <v>0</v>
      </c>
      <c r="H130" s="96"/>
      <c r="P130" s="54"/>
    </row>
    <row r="131" spans="1:16" ht="16" x14ac:dyDescent="0.2">
      <c r="B131" s="9" t="s">
        <v>91</v>
      </c>
      <c r="C131" s="7" t="s">
        <v>41</v>
      </c>
      <c r="D131" s="7"/>
      <c r="E131" s="11"/>
      <c r="F131" s="104"/>
      <c r="G131" s="32"/>
      <c r="H131" s="99"/>
      <c r="P131" s="54"/>
    </row>
    <row r="132" spans="1:16" ht="16" x14ac:dyDescent="0.2">
      <c r="B132" s="34" t="s">
        <v>42</v>
      </c>
      <c r="C132" s="81">
        <f>C42</f>
        <v>0.48</v>
      </c>
      <c r="D132" s="82" t="s">
        <v>43</v>
      </c>
      <c r="E132" s="83">
        <f>IF($M$123&gt;25000,"25000",$M$123)+IF($M$124&gt;25000,"25000",$M$124)+IF($M$125&gt;25000,"25000",$M$125)+IF($M$126&gt;25000,"25000",$M$126)+$F$130-$F$123-$F$127-$F$129-$F$128</f>
        <v>0</v>
      </c>
      <c r="F132" s="105">
        <f>ROUND(E132*C132,0)</f>
        <v>0</v>
      </c>
      <c r="G132" s="85">
        <f>ROUND((G130-G127-G123-G129-G128)*K42,0)</f>
        <v>0</v>
      </c>
      <c r="H132" s="2"/>
      <c r="I132" s="64"/>
      <c r="P132" s="54"/>
    </row>
    <row r="133" spans="1:16" ht="16" x14ac:dyDescent="0.2">
      <c r="B133" s="34"/>
      <c r="C133" s="81"/>
      <c r="D133" s="82" t="s">
        <v>99</v>
      </c>
      <c r="E133" s="83"/>
      <c r="F133" s="104"/>
      <c r="G133" s="85">
        <v>0</v>
      </c>
      <c r="H133" s="2"/>
      <c r="I133" s="64"/>
      <c r="P133" s="54"/>
    </row>
    <row r="134" spans="1:16" ht="17" thickBot="1" x14ac:dyDescent="0.25">
      <c r="A134" s="65"/>
      <c r="B134" s="109" t="s">
        <v>113</v>
      </c>
      <c r="C134" s="110" t="s">
        <v>32</v>
      </c>
      <c r="D134" s="111"/>
      <c r="E134" s="111"/>
      <c r="F134" s="106">
        <f>SUM(F130:F133)</f>
        <v>0</v>
      </c>
      <c r="G134" s="35">
        <f>SUM(G130:G133)</f>
        <v>0</v>
      </c>
      <c r="H134" s="70"/>
      <c r="I134" s="70"/>
      <c r="J134" s="70"/>
      <c r="P134" s="54"/>
    </row>
    <row r="135" spans="1:16" ht="16" x14ac:dyDescent="0.2">
      <c r="A135" s="65"/>
      <c r="B135" s="65" t="str">
        <f>B45</f>
        <v xml:space="preserve">**Base = MTDC = Total Direct Costs - Equipment - Each Subcontract in excess of $25,000 (only the first $25,000 of each </v>
      </c>
      <c r="C135" s="22"/>
      <c r="D135" s="2"/>
      <c r="E135" s="2"/>
      <c r="F135" s="2"/>
      <c r="G135" s="2"/>
      <c r="H135" s="120"/>
      <c r="I135" s="120"/>
      <c r="J135" s="120"/>
      <c r="P135" s="54"/>
    </row>
    <row r="136" spans="1:16" ht="16" x14ac:dyDescent="0.2">
      <c r="A136" s="65"/>
      <c r="C136" s="65" t="str">
        <f>C46</f>
        <v>subcontract is included) - Tuition Remission - Participant Support Costs</v>
      </c>
      <c r="D136" s="2"/>
      <c r="E136" s="2"/>
      <c r="F136" s="2"/>
      <c r="G136" s="2"/>
      <c r="H136" s="120"/>
      <c r="I136" s="120"/>
      <c r="J136" s="120"/>
      <c r="P136" s="54"/>
    </row>
    <row r="137" spans="1:16" ht="23.25" customHeight="1" x14ac:dyDescent="0.2">
      <c r="A137" s="135"/>
      <c r="B137" s="135"/>
      <c r="C137" s="135"/>
      <c r="D137" s="135" t="s">
        <v>16</v>
      </c>
      <c r="E137" s="135"/>
      <c r="F137" s="135"/>
      <c r="G137" s="135"/>
      <c r="H137" s="135"/>
      <c r="I137" s="135"/>
      <c r="J137" s="90"/>
      <c r="P137" s="54"/>
    </row>
    <row r="138" spans="1:16" ht="16" x14ac:dyDescent="0.2">
      <c r="A138" s="127"/>
      <c r="B138" s="127"/>
      <c r="C138" s="127"/>
      <c r="D138" s="127"/>
      <c r="E138" s="127" t="s">
        <v>20</v>
      </c>
      <c r="F138" s="127"/>
      <c r="G138" s="127"/>
      <c r="H138" s="127"/>
      <c r="I138" s="127"/>
      <c r="J138" s="22"/>
      <c r="P138" s="54"/>
    </row>
    <row r="139" spans="1:16" ht="16" x14ac:dyDescent="0.2">
      <c r="A139" s="127"/>
      <c r="B139" s="127"/>
      <c r="C139" s="127"/>
      <c r="D139" s="127"/>
      <c r="E139" s="127" t="s">
        <v>46</v>
      </c>
      <c r="F139" s="127"/>
      <c r="G139" s="127"/>
      <c r="H139" s="127"/>
      <c r="I139" s="127"/>
      <c r="P139" s="54"/>
    </row>
    <row r="140" spans="1:16" ht="36.75" customHeight="1" x14ac:dyDescent="0.2">
      <c r="C140" s="4" t="s">
        <v>22</v>
      </c>
      <c r="D140" s="90"/>
      <c r="E140" s="129" t="str">
        <f>E5</f>
        <v>(Insert project title here.  Sheet will auto-fill on subsequent years/composite)</v>
      </c>
      <c r="F140" s="129"/>
      <c r="G140" s="129"/>
      <c r="H140" s="129"/>
      <c r="P140" s="54"/>
    </row>
    <row r="141" spans="1:16" ht="16" x14ac:dyDescent="0.2">
      <c r="B141" s="4"/>
      <c r="C141" s="48" t="s">
        <v>21</v>
      </c>
      <c r="E141" s="121" t="str">
        <f>E6</f>
        <v>(Insert investigator(s) here.  Sheet will auto-fill on subsequent years/composite)</v>
      </c>
      <c r="F141" s="121"/>
      <c r="G141" s="121"/>
      <c r="H141" s="123"/>
      <c r="P141" s="54"/>
    </row>
    <row r="142" spans="1:16" ht="16" x14ac:dyDescent="0.2">
      <c r="H142" s="98"/>
      <c r="K142" s="49" t="s">
        <v>78</v>
      </c>
      <c r="P142" s="54"/>
    </row>
    <row r="143" spans="1:16" ht="17" thickBot="1" x14ac:dyDescent="0.25">
      <c r="H143" s="96"/>
      <c r="K143" s="57">
        <f>K99+(12*31)</f>
        <v>43120</v>
      </c>
      <c r="P143" s="54"/>
    </row>
    <row r="144" spans="1:16" ht="17" thickBot="1" x14ac:dyDescent="0.25">
      <c r="B144" s="6"/>
      <c r="C144" s="6"/>
      <c r="D144" s="6"/>
      <c r="E144" s="6"/>
      <c r="F144" s="68" t="s">
        <v>23</v>
      </c>
      <c r="G144" s="68" t="s">
        <v>98</v>
      </c>
      <c r="H144" s="96"/>
      <c r="K144" s="49"/>
      <c r="P144" s="54"/>
    </row>
    <row r="145" spans="2:16" ht="16" x14ac:dyDescent="0.2">
      <c r="B145" s="62" t="s">
        <v>0</v>
      </c>
      <c r="C145" s="63" t="s">
        <v>84</v>
      </c>
      <c r="D145" s="63"/>
      <c r="E145" s="108"/>
      <c r="F145" s="101"/>
      <c r="G145" s="60"/>
      <c r="H145" s="96"/>
      <c r="K145" s="115"/>
      <c r="P145" s="54"/>
    </row>
    <row r="146" spans="2:16" ht="16" x14ac:dyDescent="0.2">
      <c r="B146" s="9"/>
      <c r="C146" s="10" t="s">
        <v>1</v>
      </c>
      <c r="D146" s="7" t="str">
        <f>IF(D11=""," ",D11)</f>
        <v xml:space="preserve"> </v>
      </c>
      <c r="E146" s="11"/>
      <c r="F146" s="102">
        <f t="shared" ref="F146:G151" si="6">ROUND(SUM(F101+(F101*$K$10)),0)</f>
        <v>0</v>
      </c>
      <c r="G146" s="23">
        <f t="shared" si="6"/>
        <v>0</v>
      </c>
      <c r="H146" s="96"/>
      <c r="P146" s="54"/>
    </row>
    <row r="147" spans="2:16" ht="16" x14ac:dyDescent="0.2">
      <c r="B147" s="9"/>
      <c r="C147" s="10" t="s">
        <v>2</v>
      </c>
      <c r="D147" s="7" t="str">
        <f>IF(D12=""," ",D12)</f>
        <v xml:space="preserve"> </v>
      </c>
      <c r="E147" s="11"/>
      <c r="F147" s="102">
        <f t="shared" si="6"/>
        <v>0</v>
      </c>
      <c r="G147" s="23">
        <f t="shared" si="6"/>
        <v>0</v>
      </c>
      <c r="H147" s="96"/>
      <c r="P147" s="54"/>
    </row>
    <row r="148" spans="2:16" ht="16" x14ac:dyDescent="0.2">
      <c r="B148" s="9"/>
      <c r="C148" s="10" t="s">
        <v>3</v>
      </c>
      <c r="D148" s="7" t="str">
        <f>IF(D13=""," ",D13)</f>
        <v xml:space="preserve"> </v>
      </c>
      <c r="E148" s="11"/>
      <c r="F148" s="102">
        <f t="shared" si="6"/>
        <v>0</v>
      </c>
      <c r="G148" s="23">
        <f t="shared" si="6"/>
        <v>0</v>
      </c>
      <c r="H148" s="96"/>
      <c r="P148" s="54"/>
    </row>
    <row r="149" spans="2:16" ht="16" x14ac:dyDescent="0.2">
      <c r="B149" s="9"/>
      <c r="C149" s="10" t="s">
        <v>4</v>
      </c>
      <c r="D149" s="7" t="str">
        <f>IF(D14=""," ",D14)</f>
        <v xml:space="preserve"> </v>
      </c>
      <c r="E149" s="11"/>
      <c r="F149" s="102">
        <f t="shared" si="6"/>
        <v>0</v>
      </c>
      <c r="G149" s="23">
        <f t="shared" si="6"/>
        <v>0</v>
      </c>
      <c r="H149" s="98"/>
      <c r="P149" s="54"/>
    </row>
    <row r="150" spans="2:16" ht="16" x14ac:dyDescent="0.2">
      <c r="B150" s="9"/>
      <c r="C150" s="12" t="s">
        <v>24</v>
      </c>
      <c r="D150" s="7" t="str">
        <f>IF(D15=""," ",D15)</f>
        <v xml:space="preserve"> </v>
      </c>
      <c r="E150" s="11"/>
      <c r="F150" s="102">
        <f t="shared" si="6"/>
        <v>0</v>
      </c>
      <c r="G150" s="23">
        <f t="shared" si="6"/>
        <v>0</v>
      </c>
      <c r="H150" s="96"/>
      <c r="P150" s="54"/>
    </row>
    <row r="151" spans="2:16" ht="16" x14ac:dyDescent="0.2">
      <c r="B151" s="9"/>
      <c r="C151" s="12" t="s">
        <v>25</v>
      </c>
      <c r="D151" s="7" t="s">
        <v>48</v>
      </c>
      <c r="E151" s="11"/>
      <c r="F151" s="102">
        <f t="shared" si="6"/>
        <v>0</v>
      </c>
      <c r="G151" s="23">
        <f t="shared" si="6"/>
        <v>0</v>
      </c>
      <c r="H151" s="96"/>
      <c r="P151" s="54"/>
    </row>
    <row r="152" spans="2:16" ht="16" x14ac:dyDescent="0.2">
      <c r="B152" s="9" t="s">
        <v>33</v>
      </c>
      <c r="C152" s="66" t="s">
        <v>85</v>
      </c>
      <c r="D152" s="7"/>
      <c r="E152" s="11"/>
      <c r="F152" s="103"/>
      <c r="G152" s="31"/>
      <c r="H152" s="96"/>
      <c r="P152" s="54"/>
    </row>
    <row r="153" spans="2:16" ht="16" x14ac:dyDescent="0.2">
      <c r="B153" s="9"/>
      <c r="C153" s="12" t="s">
        <v>1</v>
      </c>
      <c r="D153" s="7" t="s">
        <v>30</v>
      </c>
      <c r="E153" s="11"/>
      <c r="F153" s="102">
        <f>ROUND(SUM(F108+(F108*$K$10)),0)</f>
        <v>0</v>
      </c>
      <c r="G153" s="23">
        <f>ROUND(SUM(G108+(G108*$K$10)),0)</f>
        <v>0</v>
      </c>
      <c r="H153" s="96"/>
      <c r="P153" s="54"/>
    </row>
    <row r="154" spans="2:16" ht="16" x14ac:dyDescent="0.2">
      <c r="B154" s="9"/>
      <c r="C154" s="12" t="s">
        <v>2</v>
      </c>
      <c r="D154" s="7" t="s">
        <v>31</v>
      </c>
      <c r="E154" s="11"/>
      <c r="F154" s="102">
        <f>ROUND(SUM(F109+(F109*$K$10)),0)</f>
        <v>0</v>
      </c>
      <c r="G154" s="23">
        <f>ROUND(SUM(G109+(G109*$K$10)),0)</f>
        <v>0</v>
      </c>
      <c r="H154" s="96"/>
      <c r="P154" s="54"/>
    </row>
    <row r="155" spans="2:16" ht="16" x14ac:dyDescent="0.2">
      <c r="B155" s="9"/>
      <c r="C155" s="12" t="s">
        <v>3</v>
      </c>
      <c r="D155" s="7" t="s">
        <v>26</v>
      </c>
      <c r="E155" s="11"/>
      <c r="F155" s="102">
        <f>ROUND(SUM(F110+(F110*$K$10)),0)</f>
        <v>0</v>
      </c>
      <c r="G155" s="31"/>
      <c r="H155" s="96"/>
      <c r="P155" s="54"/>
    </row>
    <row r="156" spans="2:16" ht="16" x14ac:dyDescent="0.2">
      <c r="B156" s="9"/>
      <c r="C156" s="12" t="s">
        <v>4</v>
      </c>
      <c r="D156" s="7" t="s">
        <v>27</v>
      </c>
      <c r="E156" s="11"/>
      <c r="F156" s="102">
        <f>ROUND(SUM(F111+(F111*$K$10)),0)</f>
        <v>0</v>
      </c>
      <c r="G156" s="23">
        <f>ROUND(SUM(G111+(G111*$K$10)),0)</f>
        <v>0</v>
      </c>
      <c r="H156" s="98"/>
    </row>
    <row r="157" spans="2:16" ht="16" x14ac:dyDescent="0.2">
      <c r="B157" s="9"/>
      <c r="C157" s="12" t="s">
        <v>24</v>
      </c>
      <c r="D157" s="7" t="s">
        <v>92</v>
      </c>
      <c r="E157" s="11"/>
      <c r="F157" s="102">
        <v>0</v>
      </c>
      <c r="G157" s="23">
        <v>0</v>
      </c>
      <c r="H157" s="96"/>
    </row>
    <row r="158" spans="2:16" ht="16" x14ac:dyDescent="0.2">
      <c r="B158" s="24" t="s">
        <v>5</v>
      </c>
      <c r="C158" s="25" t="s">
        <v>37</v>
      </c>
      <c r="D158" s="25"/>
      <c r="E158" s="11"/>
      <c r="F158" s="102">
        <f>SUM(F146:F157)</f>
        <v>0</v>
      </c>
      <c r="G158" s="23">
        <f>SUM(G146:G157)</f>
        <v>0</v>
      </c>
      <c r="H158" s="96"/>
    </row>
    <row r="159" spans="2:16" ht="16" x14ac:dyDescent="0.2">
      <c r="B159" s="9" t="s">
        <v>6</v>
      </c>
      <c r="C159" s="7" t="s">
        <v>88</v>
      </c>
      <c r="D159" s="7"/>
      <c r="E159" s="61"/>
      <c r="F159" s="103"/>
      <c r="G159" s="31"/>
      <c r="H159" s="96"/>
    </row>
    <row r="160" spans="2:16" ht="16" x14ac:dyDescent="0.2">
      <c r="B160" s="9"/>
      <c r="C160" s="7" t="s">
        <v>94</v>
      </c>
      <c r="D160" s="7"/>
      <c r="E160" s="74">
        <v>0.44</v>
      </c>
      <c r="F160" s="102">
        <f>ROUND(($E$160)*SUM(F146:F154),0)</f>
        <v>0</v>
      </c>
      <c r="G160" s="23">
        <f>ROUND(($E$160)*SUM(G146:G154),0)</f>
        <v>0</v>
      </c>
      <c r="H160" s="96"/>
    </row>
    <row r="161" spans="2:13" ht="16" x14ac:dyDescent="0.2">
      <c r="B161" s="9"/>
      <c r="C161" s="7" t="s">
        <v>95</v>
      </c>
      <c r="D161" s="7"/>
      <c r="E161" s="71">
        <v>7.6499999999999999E-2</v>
      </c>
      <c r="F161" s="102">
        <f>ROUND($E$161*F157,0)</f>
        <v>0</v>
      </c>
      <c r="G161" s="23">
        <f>ROUND($E$161*G157,0)</f>
        <v>0</v>
      </c>
      <c r="H161" s="96"/>
      <c r="M161" s="43" t="s">
        <v>61</v>
      </c>
    </row>
    <row r="162" spans="2:13" ht="16" x14ac:dyDescent="0.2">
      <c r="B162" s="9" t="s">
        <v>7</v>
      </c>
      <c r="C162" s="7" t="s">
        <v>89</v>
      </c>
      <c r="D162" s="7"/>
      <c r="E162" s="71"/>
      <c r="F162" s="102">
        <f>SUM(F160:F161)</f>
        <v>0</v>
      </c>
      <c r="G162" s="23">
        <f>SUM(G160:G161)</f>
        <v>0</v>
      </c>
      <c r="H162" s="96"/>
      <c r="K162" s="44" t="s">
        <v>55</v>
      </c>
      <c r="M162" s="43" t="s">
        <v>62</v>
      </c>
    </row>
    <row r="163" spans="2:13" ht="16" x14ac:dyDescent="0.2">
      <c r="B163" s="13" t="s">
        <v>8</v>
      </c>
      <c r="C163" s="6" t="s">
        <v>38</v>
      </c>
      <c r="D163" s="6"/>
      <c r="E163" s="6"/>
      <c r="F163" s="102">
        <f>SUM(F158+F162)</f>
        <v>0</v>
      </c>
      <c r="G163" s="23">
        <f>SUM(G158+G162)</f>
        <v>0</v>
      </c>
      <c r="H163" s="96"/>
      <c r="K163" s="44" t="s">
        <v>56</v>
      </c>
      <c r="L163" s="42" t="s">
        <v>59</v>
      </c>
      <c r="M163" s="43" t="s">
        <v>63</v>
      </c>
    </row>
    <row r="164" spans="2:13" ht="16" x14ac:dyDescent="0.2">
      <c r="B164" s="9" t="s">
        <v>9</v>
      </c>
      <c r="C164" s="7" t="s">
        <v>28</v>
      </c>
      <c r="D164" s="7"/>
      <c r="E164" s="11"/>
      <c r="F164" s="102">
        <f t="shared" ref="F164:G166" si="7">ROUND(SUM(F119+(F119*$K$13)),0)</f>
        <v>0</v>
      </c>
      <c r="G164" s="23">
        <f t="shared" si="7"/>
        <v>0</v>
      </c>
      <c r="H164" s="96"/>
      <c r="K164" s="36" t="s">
        <v>50</v>
      </c>
      <c r="L164" s="39"/>
      <c r="M164" s="45">
        <f>IF(L164+M35+M78+M123&gt;=25000,25000-(M35+M78+M123),L164)</f>
        <v>0</v>
      </c>
    </row>
    <row r="165" spans="2:13" ht="16" x14ac:dyDescent="0.2">
      <c r="B165" s="9" t="s">
        <v>10</v>
      </c>
      <c r="C165" s="17" t="s">
        <v>19</v>
      </c>
      <c r="D165" s="7"/>
      <c r="E165" s="11"/>
      <c r="F165" s="102">
        <f t="shared" si="7"/>
        <v>0</v>
      </c>
      <c r="G165" s="23">
        <f t="shared" si="7"/>
        <v>0</v>
      </c>
      <c r="H165" s="96"/>
      <c r="K165" s="37" t="s">
        <v>51</v>
      </c>
      <c r="L165" s="40"/>
      <c r="M165" s="45">
        <f>IF(L165+M36+M79+M124&gt;=25000,25000-(M36+M79+M124),L165)</f>
        <v>0</v>
      </c>
    </row>
    <row r="166" spans="2:13" ht="16" x14ac:dyDescent="0.2">
      <c r="B166" s="9" t="s">
        <v>11</v>
      </c>
      <c r="C166" s="17" t="s">
        <v>34</v>
      </c>
      <c r="D166" s="7"/>
      <c r="E166" s="11"/>
      <c r="F166" s="102">
        <f t="shared" si="7"/>
        <v>0</v>
      </c>
      <c r="G166" s="23">
        <f t="shared" si="7"/>
        <v>0</v>
      </c>
      <c r="H166" s="96"/>
      <c r="K166" s="37" t="s">
        <v>52</v>
      </c>
      <c r="L166" s="40"/>
      <c r="M166" s="45">
        <f>IF(L166+M37+M80+M125&gt;=25000,25000-(M37+M80+M125),L166)</f>
        <v>0</v>
      </c>
    </row>
    <row r="167" spans="2:13" ht="16" x14ac:dyDescent="0.2">
      <c r="B167" s="9" t="s">
        <v>12</v>
      </c>
      <c r="C167" s="17" t="s">
        <v>35</v>
      </c>
      <c r="D167" s="7"/>
      <c r="E167" s="11"/>
      <c r="F167" s="104"/>
      <c r="G167" s="32"/>
      <c r="H167" s="96"/>
      <c r="K167" s="38" t="s">
        <v>53</v>
      </c>
      <c r="L167" s="41"/>
      <c r="M167" s="45">
        <f>IF(L167+M38+M81+M126&gt;=25000,25000-(M38+M81+M126),L167)</f>
        <v>0</v>
      </c>
    </row>
    <row r="168" spans="2:13" ht="16" x14ac:dyDescent="0.2">
      <c r="B168" s="26"/>
      <c r="C168" s="17" t="s">
        <v>39</v>
      </c>
      <c r="D168" s="7"/>
      <c r="E168" s="11"/>
      <c r="F168" s="102">
        <f>SUM(L164:L167)</f>
        <v>0</v>
      </c>
      <c r="G168" s="23">
        <v>0</v>
      </c>
      <c r="H168" s="96"/>
    </row>
    <row r="169" spans="2:13" ht="16" x14ac:dyDescent="0.2">
      <c r="B169" s="9"/>
      <c r="C169" s="17" t="s">
        <v>40</v>
      </c>
      <c r="D169" s="7"/>
      <c r="E169" s="11"/>
      <c r="F169" s="102">
        <f t="shared" ref="F169:G171" si="8">ROUND(SUM(F124+(F124*$K$13)),0)</f>
        <v>0</v>
      </c>
      <c r="G169" s="23">
        <f t="shared" si="8"/>
        <v>0</v>
      </c>
      <c r="H169" s="96"/>
    </row>
    <row r="170" spans="2:13" ht="16" x14ac:dyDescent="0.2">
      <c r="B170" s="9"/>
      <c r="C170" s="17" t="s">
        <v>87</v>
      </c>
      <c r="D170" s="7"/>
      <c r="E170" s="11"/>
      <c r="F170" s="102">
        <f t="shared" si="8"/>
        <v>0</v>
      </c>
      <c r="G170" s="23">
        <f t="shared" si="8"/>
        <v>0</v>
      </c>
      <c r="H170" s="96"/>
    </row>
    <row r="171" spans="2:13" ht="16" x14ac:dyDescent="0.2">
      <c r="B171" s="9" t="s">
        <v>13</v>
      </c>
      <c r="C171" s="17" t="s">
        <v>36</v>
      </c>
      <c r="D171" s="7"/>
      <c r="E171" s="11"/>
      <c r="F171" s="102">
        <f t="shared" si="8"/>
        <v>0</v>
      </c>
      <c r="G171" s="23">
        <f t="shared" si="8"/>
        <v>0</v>
      </c>
      <c r="H171" s="96"/>
    </row>
    <row r="172" spans="2:13" ht="16" x14ac:dyDescent="0.2">
      <c r="B172" s="9" t="s">
        <v>14</v>
      </c>
      <c r="C172" s="7" t="s">
        <v>18</v>
      </c>
      <c r="D172" s="7"/>
      <c r="E172" s="11"/>
      <c r="F172" s="102">
        <v>0</v>
      </c>
      <c r="G172" s="23">
        <v>0</v>
      </c>
      <c r="H172" s="96"/>
    </row>
    <row r="173" spans="2:13" ht="16" x14ac:dyDescent="0.2">
      <c r="B173" s="9" t="s">
        <v>15</v>
      </c>
      <c r="C173" s="7" t="s">
        <v>112</v>
      </c>
      <c r="D173" s="7"/>
      <c r="E173" s="11"/>
      <c r="F173" s="102">
        <v>0</v>
      </c>
      <c r="G173" s="23">
        <v>0</v>
      </c>
      <c r="H173" s="96"/>
    </row>
    <row r="174" spans="2:13" ht="16" x14ac:dyDescent="0.2">
      <c r="B174" s="9" t="s">
        <v>86</v>
      </c>
      <c r="C174" s="66" t="s">
        <v>107</v>
      </c>
      <c r="D174" s="76"/>
      <c r="E174" s="113">
        <v>0.36</v>
      </c>
      <c r="F174" s="80">
        <f>F155*E174</f>
        <v>0</v>
      </c>
      <c r="G174" s="32"/>
      <c r="H174" s="96"/>
    </row>
    <row r="175" spans="2:13" ht="16" x14ac:dyDescent="0.2">
      <c r="B175" s="9" t="s">
        <v>90</v>
      </c>
      <c r="C175" s="7" t="s">
        <v>29</v>
      </c>
      <c r="D175" s="7"/>
      <c r="E175" s="11"/>
      <c r="F175" s="102">
        <f>SUM(F163:F174)</f>
        <v>0</v>
      </c>
      <c r="G175" s="23">
        <f>SUM(G163:G174)</f>
        <v>0</v>
      </c>
      <c r="H175" s="99"/>
    </row>
    <row r="176" spans="2:13" ht="16" x14ac:dyDescent="0.2">
      <c r="B176" s="9" t="s">
        <v>91</v>
      </c>
      <c r="C176" s="7" t="s">
        <v>41</v>
      </c>
      <c r="D176" s="7"/>
      <c r="E176" s="11"/>
      <c r="F176" s="104"/>
      <c r="G176" s="32"/>
      <c r="H176" s="99"/>
    </row>
    <row r="177" spans="1:10" ht="16" x14ac:dyDescent="0.2">
      <c r="B177" s="34" t="s">
        <v>42</v>
      </c>
      <c r="C177" s="81">
        <f>C42</f>
        <v>0.48</v>
      </c>
      <c r="D177" s="82" t="s">
        <v>43</v>
      </c>
      <c r="E177" s="83">
        <f>IF($M$164&gt;25000,"25000",$M$164)+IF($M$165&gt;25000,"25000",$M$165)+IF($M$166&gt;25000,"25000",$M$166)+IF($M$167&gt;25000,"25000",$M$167)+$F$175-$F$168-$F$172-$F$174-$F$173</f>
        <v>0</v>
      </c>
      <c r="F177" s="105">
        <f>ROUND(E177*C177,0)</f>
        <v>0</v>
      </c>
      <c r="G177" s="85">
        <f>ROUND((G175-G172-G168-G174-G173)*K42,0)</f>
        <v>0</v>
      </c>
      <c r="H177" s="99"/>
    </row>
    <row r="178" spans="1:10" ht="16" x14ac:dyDescent="0.2">
      <c r="B178" s="34"/>
      <c r="C178" s="81"/>
      <c r="D178" s="82" t="s">
        <v>99</v>
      </c>
      <c r="E178" s="83"/>
      <c r="F178" s="104"/>
      <c r="G178" s="85">
        <v>0</v>
      </c>
      <c r="H178" s="70"/>
      <c r="I178" s="70"/>
      <c r="J178" s="70"/>
    </row>
    <row r="179" spans="1:10" ht="17" thickBot="1" x14ac:dyDescent="0.25">
      <c r="B179" s="33" t="s">
        <v>113</v>
      </c>
      <c r="C179" s="19" t="s">
        <v>32</v>
      </c>
      <c r="D179" s="20"/>
      <c r="E179" s="21"/>
      <c r="F179" s="106">
        <f>SUM(F175:F178)</f>
        <v>0</v>
      </c>
      <c r="G179" s="35">
        <f>SUM(G175:G178)</f>
        <v>0</v>
      </c>
      <c r="H179" s="120"/>
      <c r="I179" s="120"/>
      <c r="J179" s="120"/>
    </row>
    <row r="180" spans="1:10" ht="16" x14ac:dyDescent="0.2">
      <c r="B180" s="65" t="str">
        <f>B90</f>
        <v xml:space="preserve">**Base = MTDC = Total Direct Costs - Equipment - Each Subcontract in excess of $25,000 (only the first $25,000 of each </v>
      </c>
      <c r="C180" s="22"/>
      <c r="D180" s="6"/>
      <c r="E180" s="6"/>
      <c r="F180" s="116"/>
      <c r="G180" s="116"/>
      <c r="H180" s="120"/>
      <c r="I180" s="120"/>
      <c r="J180" s="120"/>
    </row>
    <row r="181" spans="1:10" ht="19.5" customHeight="1" x14ac:dyDescent="0.2">
      <c r="C181" s="65" t="str">
        <f>C91</f>
        <v>subcontract is included) - Tuition Remission - Participant Support Costs</v>
      </c>
      <c r="D181" s="6"/>
      <c r="E181" s="6"/>
      <c r="F181" s="116"/>
      <c r="G181" s="116"/>
      <c r="H181" s="90"/>
      <c r="I181" s="90"/>
      <c r="J181" s="90"/>
    </row>
    <row r="182" spans="1:10" ht="16" x14ac:dyDescent="0.2">
      <c r="A182" s="135"/>
      <c r="B182" s="135"/>
      <c r="C182" s="135"/>
      <c r="D182" s="135" t="s">
        <v>16</v>
      </c>
      <c r="E182" s="135"/>
      <c r="F182" s="135"/>
      <c r="G182" s="135"/>
      <c r="H182" s="135"/>
      <c r="I182" s="135"/>
      <c r="J182" s="59"/>
    </row>
    <row r="183" spans="1:10" ht="16" x14ac:dyDescent="0.2">
      <c r="A183" s="127"/>
      <c r="B183" s="127"/>
      <c r="C183" s="127"/>
      <c r="D183" s="127"/>
      <c r="E183" s="127" t="s">
        <v>20</v>
      </c>
      <c r="F183" s="127"/>
      <c r="G183" s="127"/>
      <c r="H183" s="127"/>
      <c r="I183" s="127"/>
    </row>
    <row r="184" spans="1:10" ht="16" x14ac:dyDescent="0.2">
      <c r="A184" s="127"/>
      <c r="B184" s="127"/>
      <c r="C184" s="127"/>
      <c r="D184" s="127"/>
      <c r="E184" s="127" t="s">
        <v>49</v>
      </c>
      <c r="F184" s="127"/>
      <c r="G184" s="127"/>
      <c r="H184" s="127"/>
      <c r="I184" s="127"/>
    </row>
    <row r="185" spans="1:10" ht="36.75" customHeight="1" x14ac:dyDescent="0.2">
      <c r="B185" s="4" t="s">
        <v>22</v>
      </c>
      <c r="E185" s="129" t="str">
        <f>E5</f>
        <v>(Insert project title here.  Sheet will auto-fill on subsequent years/composite)</v>
      </c>
      <c r="F185" s="129"/>
      <c r="G185" s="129"/>
      <c r="H185" s="129"/>
    </row>
    <row r="186" spans="1:10" ht="16" x14ac:dyDescent="0.2">
      <c r="B186" s="48" t="s">
        <v>21</v>
      </c>
      <c r="E186" s="121" t="str">
        <f>E6</f>
        <v>(Insert investigator(s) here.  Sheet will auto-fill on subsequent years/composite)</v>
      </c>
      <c r="F186" s="121"/>
      <c r="G186" s="121"/>
      <c r="H186" s="125"/>
    </row>
    <row r="187" spans="1:10" ht="16" x14ac:dyDescent="0.2">
      <c r="H187" s="96"/>
    </row>
    <row r="188" spans="1:10" ht="17" thickBot="1" x14ac:dyDescent="0.25">
      <c r="H188" s="96"/>
    </row>
    <row r="189" spans="1:10" ht="17" thickBot="1" x14ac:dyDescent="0.25">
      <c r="B189" s="6"/>
      <c r="C189" s="6"/>
      <c r="D189" s="6"/>
      <c r="E189" s="6"/>
      <c r="F189" s="68" t="s">
        <v>23</v>
      </c>
      <c r="G189" s="100" t="s">
        <v>98</v>
      </c>
      <c r="H189" s="96"/>
    </row>
    <row r="190" spans="1:10" ht="16" x14ac:dyDescent="0.2">
      <c r="B190" s="62" t="s">
        <v>0</v>
      </c>
      <c r="C190" s="69" t="s">
        <v>84</v>
      </c>
      <c r="D190" s="63"/>
      <c r="E190" s="63"/>
      <c r="F190" s="91"/>
      <c r="G190" s="92"/>
      <c r="H190" s="96"/>
    </row>
    <row r="191" spans="1:10" ht="16" x14ac:dyDescent="0.2">
      <c r="B191" s="9"/>
      <c r="C191" s="10" t="s">
        <v>1</v>
      </c>
      <c r="D191" s="7" t="str">
        <f>IF(D11=""," ",D11)</f>
        <v xml:space="preserve"> </v>
      </c>
      <c r="E191" s="11"/>
      <c r="F191" s="78">
        <f t="shared" ref="F191:G196" si="9">F11+F56+F101+F146</f>
        <v>0</v>
      </c>
      <c r="G191" s="23">
        <f t="shared" si="9"/>
        <v>0</v>
      </c>
      <c r="H191" s="96"/>
    </row>
    <row r="192" spans="1:10" ht="16" x14ac:dyDescent="0.2">
      <c r="B192" s="9"/>
      <c r="C192" s="10" t="s">
        <v>2</v>
      </c>
      <c r="D192" s="7" t="str">
        <f>IF(D12=""," ",D12)</f>
        <v xml:space="preserve"> </v>
      </c>
      <c r="E192" s="11"/>
      <c r="F192" s="78">
        <f t="shared" si="9"/>
        <v>0</v>
      </c>
      <c r="G192" s="23">
        <f t="shared" si="9"/>
        <v>0</v>
      </c>
      <c r="H192" s="96"/>
    </row>
    <row r="193" spans="2:8" ht="16" x14ac:dyDescent="0.2">
      <c r="B193" s="9"/>
      <c r="C193" s="10" t="s">
        <v>3</v>
      </c>
      <c r="D193" s="7" t="str">
        <f>IF(D13=""," ",D13)</f>
        <v xml:space="preserve"> </v>
      </c>
      <c r="E193" s="11"/>
      <c r="F193" s="78">
        <f t="shared" si="9"/>
        <v>0</v>
      </c>
      <c r="G193" s="23">
        <f t="shared" si="9"/>
        <v>0</v>
      </c>
      <c r="H193" s="96"/>
    </row>
    <row r="194" spans="2:8" ht="16" x14ac:dyDescent="0.2">
      <c r="B194" s="9"/>
      <c r="C194" s="10" t="s">
        <v>4</v>
      </c>
      <c r="D194" s="7" t="str">
        <f>IF(D14=""," ",D14)</f>
        <v xml:space="preserve"> </v>
      </c>
      <c r="E194" s="11"/>
      <c r="F194" s="78">
        <f t="shared" si="9"/>
        <v>0</v>
      </c>
      <c r="G194" s="23">
        <f t="shared" si="9"/>
        <v>0</v>
      </c>
      <c r="H194" s="96"/>
    </row>
    <row r="195" spans="2:8" ht="16" x14ac:dyDescent="0.2">
      <c r="B195" s="9"/>
      <c r="C195" s="12" t="s">
        <v>24</v>
      </c>
      <c r="D195" s="7" t="str">
        <f>IF(D15=""," ",D15)</f>
        <v xml:space="preserve"> </v>
      </c>
      <c r="E195" s="11"/>
      <c r="F195" s="78">
        <f t="shared" si="9"/>
        <v>0</v>
      </c>
      <c r="G195" s="23">
        <f t="shared" si="9"/>
        <v>0</v>
      </c>
      <c r="H195" s="96"/>
    </row>
    <row r="196" spans="2:8" ht="16" x14ac:dyDescent="0.2">
      <c r="B196" s="9"/>
      <c r="C196" s="12" t="s">
        <v>25</v>
      </c>
      <c r="D196" s="7" t="s">
        <v>48</v>
      </c>
      <c r="E196" s="11"/>
      <c r="F196" s="78">
        <f t="shared" si="9"/>
        <v>0</v>
      </c>
      <c r="G196" s="23">
        <f t="shared" si="9"/>
        <v>0</v>
      </c>
      <c r="H196" s="96"/>
    </row>
    <row r="197" spans="2:8" ht="16" x14ac:dyDescent="0.2">
      <c r="B197" s="9" t="s">
        <v>33</v>
      </c>
      <c r="C197" s="66" t="s">
        <v>85</v>
      </c>
      <c r="D197" s="7"/>
      <c r="E197" s="11"/>
      <c r="F197" s="79"/>
      <c r="G197" s="32"/>
      <c r="H197" s="96"/>
    </row>
    <row r="198" spans="2:8" ht="16" x14ac:dyDescent="0.2">
      <c r="B198" s="9"/>
      <c r="C198" s="75" t="s">
        <v>1</v>
      </c>
      <c r="D198" s="7" t="s">
        <v>30</v>
      </c>
      <c r="E198" s="11"/>
      <c r="F198" s="78">
        <f>F18+F63+F108+F153</f>
        <v>0</v>
      </c>
      <c r="G198" s="23">
        <f>G18+G63+G108+G153</f>
        <v>0</v>
      </c>
      <c r="H198" s="96"/>
    </row>
    <row r="199" spans="2:8" ht="16" x14ac:dyDescent="0.2">
      <c r="B199" s="9"/>
      <c r="C199" s="12" t="s">
        <v>2</v>
      </c>
      <c r="D199" s="7" t="s">
        <v>31</v>
      </c>
      <c r="E199" s="11"/>
      <c r="F199" s="78">
        <f>F19+F64+F109+F154</f>
        <v>0</v>
      </c>
      <c r="G199" s="23">
        <f>G19+G64+G109+G154</f>
        <v>0</v>
      </c>
      <c r="H199" s="98"/>
    </row>
    <row r="200" spans="2:8" ht="16" x14ac:dyDescent="0.2">
      <c r="B200" s="9"/>
      <c r="C200" s="12" t="s">
        <v>3</v>
      </c>
      <c r="D200" s="7" t="s">
        <v>26</v>
      </c>
      <c r="E200" s="5"/>
      <c r="F200" s="78">
        <f>F20+F65+F110+F155</f>
        <v>0</v>
      </c>
      <c r="G200" s="32"/>
      <c r="H200" s="96"/>
    </row>
    <row r="201" spans="2:8" ht="16" x14ac:dyDescent="0.2">
      <c r="B201" s="9"/>
      <c r="C201" s="12" t="s">
        <v>4</v>
      </c>
      <c r="D201" s="7" t="s">
        <v>27</v>
      </c>
      <c r="E201" s="7"/>
      <c r="F201" s="78">
        <f>F21+F66+F111+F156</f>
        <v>0</v>
      </c>
      <c r="G201" s="23">
        <f>G21+G66+G111+G156</f>
        <v>0</v>
      </c>
      <c r="H201" s="96"/>
    </row>
    <row r="202" spans="2:8" ht="16" x14ac:dyDescent="0.2">
      <c r="B202" s="8"/>
      <c r="C202" s="67" t="s">
        <v>24</v>
      </c>
      <c r="D202" s="5" t="s">
        <v>92</v>
      </c>
      <c r="E202" s="5"/>
      <c r="F202" s="78">
        <f>F22+F67+F112+F157</f>
        <v>0</v>
      </c>
      <c r="G202" s="23">
        <f>G22+G67+G112+G157</f>
        <v>0</v>
      </c>
      <c r="H202" s="96"/>
    </row>
    <row r="203" spans="2:8" ht="16" x14ac:dyDescent="0.2">
      <c r="B203" s="24" t="s">
        <v>5</v>
      </c>
      <c r="C203" s="25" t="s">
        <v>37</v>
      </c>
      <c r="D203" s="25"/>
      <c r="E203" s="5"/>
      <c r="F203" s="78">
        <f>F23+F68+F113+F158</f>
        <v>0</v>
      </c>
      <c r="G203" s="23">
        <f>G23+G68+G113+G158</f>
        <v>0</v>
      </c>
      <c r="H203" s="96"/>
    </row>
    <row r="204" spans="2:8" ht="16" x14ac:dyDescent="0.2">
      <c r="B204" s="9" t="s">
        <v>6</v>
      </c>
      <c r="C204" s="7" t="s">
        <v>88</v>
      </c>
      <c r="D204" s="7"/>
      <c r="E204" s="61"/>
      <c r="F204" s="77"/>
      <c r="G204" s="31"/>
      <c r="H204" s="96"/>
    </row>
    <row r="205" spans="2:8" ht="16" x14ac:dyDescent="0.2">
      <c r="B205" s="9"/>
      <c r="C205" s="7" t="s">
        <v>97</v>
      </c>
      <c r="D205" s="7"/>
      <c r="E205" s="61"/>
      <c r="F205" s="78">
        <f t="shared" ref="F205:G211" si="10">F25+F70+F115+F160</f>
        <v>0</v>
      </c>
      <c r="G205" s="23">
        <f t="shared" si="10"/>
        <v>0</v>
      </c>
      <c r="H205" s="96"/>
    </row>
    <row r="206" spans="2:8" ht="16" x14ac:dyDescent="0.2">
      <c r="B206" s="9"/>
      <c r="C206" s="7" t="s">
        <v>96</v>
      </c>
      <c r="D206" s="7"/>
      <c r="E206" s="71"/>
      <c r="F206" s="78">
        <f t="shared" si="10"/>
        <v>0</v>
      </c>
      <c r="G206" s="23">
        <f t="shared" si="10"/>
        <v>0</v>
      </c>
      <c r="H206" s="96"/>
    </row>
    <row r="207" spans="2:8" ht="16" x14ac:dyDescent="0.2">
      <c r="B207" s="9" t="s">
        <v>7</v>
      </c>
      <c r="C207" s="7" t="s">
        <v>89</v>
      </c>
      <c r="D207" s="7"/>
      <c r="E207" s="71"/>
      <c r="F207" s="78">
        <f t="shared" si="10"/>
        <v>0</v>
      </c>
      <c r="G207" s="23">
        <f t="shared" si="10"/>
        <v>0</v>
      </c>
      <c r="H207" s="96"/>
    </row>
    <row r="208" spans="2:8" ht="16" x14ac:dyDescent="0.2">
      <c r="B208" s="9" t="s">
        <v>8</v>
      </c>
      <c r="C208" s="5" t="s">
        <v>38</v>
      </c>
      <c r="D208" s="7"/>
      <c r="E208" s="11"/>
      <c r="F208" s="78">
        <f t="shared" si="10"/>
        <v>0</v>
      </c>
      <c r="G208" s="23">
        <f t="shared" si="10"/>
        <v>0</v>
      </c>
      <c r="H208" s="96"/>
    </row>
    <row r="209" spans="1:8" ht="16" x14ac:dyDescent="0.2">
      <c r="B209" s="8" t="s">
        <v>9</v>
      </c>
      <c r="C209" s="5" t="s">
        <v>28</v>
      </c>
      <c r="D209" s="7"/>
      <c r="E209" s="14"/>
      <c r="F209" s="78">
        <f t="shared" si="10"/>
        <v>0</v>
      </c>
      <c r="G209" s="23">
        <f t="shared" si="10"/>
        <v>0</v>
      </c>
      <c r="H209" s="96"/>
    </row>
    <row r="210" spans="1:8" ht="16" x14ac:dyDescent="0.2">
      <c r="B210" s="15" t="s">
        <v>10</v>
      </c>
      <c r="C210" s="16" t="s">
        <v>19</v>
      </c>
      <c r="D210" s="6"/>
      <c r="E210" s="11"/>
      <c r="F210" s="78">
        <f t="shared" si="10"/>
        <v>0</v>
      </c>
      <c r="G210" s="23">
        <f t="shared" si="10"/>
        <v>0</v>
      </c>
      <c r="H210" s="96"/>
    </row>
    <row r="211" spans="1:8" ht="16" x14ac:dyDescent="0.2">
      <c r="B211" s="9" t="s">
        <v>11</v>
      </c>
      <c r="C211" s="17" t="s">
        <v>34</v>
      </c>
      <c r="D211" s="7"/>
      <c r="E211" s="11"/>
      <c r="F211" s="78">
        <f t="shared" si="10"/>
        <v>0</v>
      </c>
      <c r="G211" s="23">
        <f t="shared" si="10"/>
        <v>0</v>
      </c>
      <c r="H211" s="96"/>
    </row>
    <row r="212" spans="1:8" ht="16" x14ac:dyDescent="0.2">
      <c r="B212" s="9" t="s">
        <v>12</v>
      </c>
      <c r="C212" s="17" t="s">
        <v>35</v>
      </c>
      <c r="D212" s="7"/>
      <c r="E212" s="11"/>
      <c r="F212" s="79"/>
      <c r="G212" s="32"/>
      <c r="H212" s="96"/>
    </row>
    <row r="213" spans="1:8" ht="16" x14ac:dyDescent="0.2">
      <c r="B213" s="26"/>
      <c r="C213" s="17" t="s">
        <v>39</v>
      </c>
      <c r="D213" s="7"/>
      <c r="E213" s="11"/>
      <c r="F213" s="78">
        <f t="shared" ref="F213:G218" si="11">F33+F78+F123+F168</f>
        <v>0</v>
      </c>
      <c r="G213" s="23">
        <f t="shared" si="11"/>
        <v>0</v>
      </c>
      <c r="H213" s="96"/>
    </row>
    <row r="214" spans="1:8" ht="16" x14ac:dyDescent="0.2">
      <c r="B214" s="9"/>
      <c r="C214" s="17" t="s">
        <v>40</v>
      </c>
      <c r="D214" s="7"/>
      <c r="E214" s="11"/>
      <c r="F214" s="78">
        <f t="shared" si="11"/>
        <v>0</v>
      </c>
      <c r="G214" s="23">
        <f t="shared" si="11"/>
        <v>0</v>
      </c>
      <c r="H214" s="96"/>
    </row>
    <row r="215" spans="1:8" ht="16" x14ac:dyDescent="0.2">
      <c r="B215" s="9"/>
      <c r="C215" s="17" t="s">
        <v>87</v>
      </c>
      <c r="D215" s="7"/>
      <c r="E215" s="11"/>
      <c r="F215" s="78">
        <f t="shared" si="11"/>
        <v>0</v>
      </c>
      <c r="G215" s="23">
        <f t="shared" si="11"/>
        <v>0</v>
      </c>
      <c r="H215" s="96"/>
    </row>
    <row r="216" spans="1:8" ht="16" x14ac:dyDescent="0.2">
      <c r="B216" s="9" t="s">
        <v>13</v>
      </c>
      <c r="C216" s="17" t="s">
        <v>36</v>
      </c>
      <c r="D216" s="7"/>
      <c r="E216" s="11"/>
      <c r="F216" s="78">
        <f t="shared" si="11"/>
        <v>0</v>
      </c>
      <c r="G216" s="23">
        <f t="shared" si="11"/>
        <v>0</v>
      </c>
      <c r="H216" s="96"/>
    </row>
    <row r="217" spans="1:8" ht="16" x14ac:dyDescent="0.2">
      <c r="B217" s="9" t="s">
        <v>14</v>
      </c>
      <c r="C217" s="7" t="s">
        <v>18</v>
      </c>
      <c r="D217" s="7"/>
      <c r="E217" s="11"/>
      <c r="F217" s="78">
        <f t="shared" si="11"/>
        <v>0</v>
      </c>
      <c r="G217" s="23">
        <f t="shared" si="11"/>
        <v>0</v>
      </c>
      <c r="H217" s="96"/>
    </row>
    <row r="218" spans="1:8" ht="16" x14ac:dyDescent="0.2">
      <c r="B218" s="9" t="s">
        <v>15</v>
      </c>
      <c r="C218" s="7" t="s">
        <v>112</v>
      </c>
      <c r="D218" s="7"/>
      <c r="E218" s="11"/>
      <c r="F218" s="78">
        <f t="shared" si="11"/>
        <v>0</v>
      </c>
      <c r="G218" s="23">
        <f t="shared" si="11"/>
        <v>0</v>
      </c>
      <c r="H218" s="99"/>
    </row>
    <row r="219" spans="1:8" ht="16" x14ac:dyDescent="0.2">
      <c r="B219" s="9" t="s">
        <v>86</v>
      </c>
      <c r="C219" s="66" t="s">
        <v>108</v>
      </c>
      <c r="D219" s="76"/>
      <c r="E219" s="72"/>
      <c r="F219" s="78">
        <f>F39+F84+F129+F174</f>
        <v>0</v>
      </c>
      <c r="G219" s="32"/>
    </row>
    <row r="220" spans="1:8" ht="16" x14ac:dyDescent="0.2">
      <c r="B220" s="13" t="s">
        <v>90</v>
      </c>
      <c r="C220" s="6" t="s">
        <v>29</v>
      </c>
      <c r="D220" s="6"/>
      <c r="E220" s="18"/>
      <c r="F220" s="78">
        <f>F40+F85+F130+F175</f>
        <v>0</v>
      </c>
      <c r="G220" s="23">
        <f>G40+G85+G130+G175</f>
        <v>0</v>
      </c>
    </row>
    <row r="221" spans="1:8" ht="16" x14ac:dyDescent="0.2">
      <c r="B221" s="9" t="s">
        <v>91</v>
      </c>
      <c r="C221" s="7" t="s">
        <v>41</v>
      </c>
      <c r="D221" s="7"/>
      <c r="E221" s="6"/>
      <c r="F221" s="79"/>
      <c r="G221" s="32"/>
    </row>
    <row r="222" spans="1:8" ht="16" x14ac:dyDescent="0.2">
      <c r="B222" s="34" t="s">
        <v>42</v>
      </c>
      <c r="C222" s="27">
        <f>C42</f>
        <v>0.48</v>
      </c>
      <c r="D222" s="73" t="s">
        <v>43</v>
      </c>
      <c r="E222" s="28"/>
      <c r="F222" s="78">
        <f>F42+F87+F132+F177</f>
        <v>0</v>
      </c>
      <c r="G222" s="23">
        <f>G42+G87+G132+G177</f>
        <v>0</v>
      </c>
    </row>
    <row r="223" spans="1:8" ht="16" x14ac:dyDescent="0.2">
      <c r="B223" s="34"/>
      <c r="C223" s="81"/>
      <c r="D223" s="82" t="s">
        <v>99</v>
      </c>
      <c r="E223" s="83"/>
      <c r="F223" s="79"/>
      <c r="G223" s="23">
        <f>G43+G88+G133+G178</f>
        <v>0</v>
      </c>
    </row>
    <row r="224" spans="1:8" ht="17" thickBot="1" x14ac:dyDescent="0.25">
      <c r="A224" s="65"/>
      <c r="B224" s="33" t="s">
        <v>113</v>
      </c>
      <c r="C224" s="19" t="s">
        <v>32</v>
      </c>
      <c r="D224" s="20"/>
      <c r="E224" s="21"/>
      <c r="F224" s="35">
        <f>F44+F89+F134+F179</f>
        <v>0</v>
      </c>
      <c r="G224" s="35">
        <f>G44+G89+G134+G179</f>
        <v>0</v>
      </c>
    </row>
    <row r="225" spans="1:7" ht="16" x14ac:dyDescent="0.2">
      <c r="A225" s="65"/>
      <c r="B225" s="65" t="str">
        <f>B45</f>
        <v xml:space="preserve">**Base = MTDC = Total Direct Costs - Equipment - Each Subcontract in excess of $25,000 (only the first $25,000 of each </v>
      </c>
      <c r="C225" s="22"/>
      <c r="D225" s="2"/>
      <c r="E225" s="2"/>
      <c r="F225" s="2"/>
      <c r="G225" s="2"/>
    </row>
    <row r="226" spans="1:7" ht="16" x14ac:dyDescent="0.2">
      <c r="C226" s="65" t="str">
        <f>C46</f>
        <v>subcontract is included) - Tuition Remission - Participant Support Costs</v>
      </c>
      <c r="D226" s="2"/>
      <c r="E226" s="2"/>
      <c r="F226" s="2"/>
      <c r="G226" s="2"/>
    </row>
    <row r="228" spans="1:7" x14ac:dyDescent="0.2">
      <c r="B228" s="117"/>
      <c r="C228" s="117"/>
      <c r="D228" s="117"/>
      <c r="E228" s="117"/>
      <c r="G228" s="118"/>
    </row>
    <row r="229" spans="1:7" x14ac:dyDescent="0.2">
      <c r="B229" t="s">
        <v>117</v>
      </c>
      <c r="G229" t="s">
        <v>111</v>
      </c>
    </row>
    <row r="230" spans="1:7" x14ac:dyDescent="0.2">
      <c r="B230" t="s">
        <v>110</v>
      </c>
    </row>
    <row r="232" spans="1:7" x14ac:dyDescent="0.2">
      <c r="B232" t="s">
        <v>118</v>
      </c>
    </row>
  </sheetData>
  <dataConsolidate/>
  <dataValidations count="4">
    <dataValidation type="list" allowBlank="1" showInputMessage="1" showErrorMessage="1" sqref="O23" xr:uid="{00000000-0002-0000-0300-000000000000}">
      <formula1>Answers</formula1>
    </dataValidation>
    <dataValidation type="list" allowBlank="1" showInputMessage="1" showErrorMessage="1" sqref="K17:M17" xr:uid="{00000000-0002-0000-0300-000001000000}">
      <formula1>ValidProjectTypes</formula1>
    </dataValidation>
    <dataValidation type="list" allowBlank="1" showInputMessage="1" showErrorMessage="1" sqref="K15" xr:uid="{00000000-0002-0000-0300-000002000000}">
      <formula1>Dates2027</formula1>
    </dataValidation>
    <dataValidation showInputMessage="1" showErrorMessage="1" sqref="K55 K99 K143" xr:uid="{00000000-0002-0000-0300-000003000000}"/>
  </dataValidations>
  <pageMargins left="0.75" right="0.75" top="1" bottom="1" header="0.5" footer="0.5"/>
  <pageSetup scale="67" orientation="portrait" r:id="rId1"/>
  <headerFooter alignWithMargins="0"/>
  <rowBreaks count="4" manualBreakCount="4">
    <brk id="46" max="8" man="1"/>
    <brk id="91" max="8" man="1"/>
    <brk id="136" max="8" man="1"/>
    <brk id="181" max="8" man="1"/>
  </rowBreaks>
  <colBreaks count="1" manualBreakCount="1">
    <brk id="9" min="1" max="28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77"/>
  <sheetViews>
    <sheetView zoomScaleNormal="100" workbookViewId="0">
      <selection activeCell="H227" sqref="H227"/>
    </sheetView>
  </sheetViews>
  <sheetFormatPr baseColWidth="10" defaultColWidth="8.7109375" defaultRowHeight="14" x14ac:dyDescent="0.2"/>
  <cols>
    <col min="1" max="1" width="13.85546875" customWidth="1"/>
    <col min="2" max="2" width="3.85546875" customWidth="1"/>
    <col min="3" max="3" width="9.5703125" customWidth="1"/>
    <col min="4" max="4" width="23.5703125" customWidth="1"/>
    <col min="5" max="5" width="11.85546875" customWidth="1"/>
    <col min="6" max="6" width="22" customWidth="1"/>
    <col min="7" max="7" width="21.5703125" customWidth="1"/>
    <col min="8" max="8" width="12.85546875" customWidth="1"/>
    <col min="9" max="9" width="4.5703125" customWidth="1"/>
    <col min="10" max="10" width="5.42578125" customWidth="1"/>
    <col min="11" max="11" width="15" customWidth="1"/>
    <col min="12" max="12" width="12.42578125" customWidth="1"/>
    <col min="13" max="13" width="11.140625" customWidth="1"/>
    <col min="16" max="16" width="15" customWidth="1"/>
  </cols>
  <sheetData>
    <row r="1" spans="1:11" ht="19" x14ac:dyDescent="0.25">
      <c r="A1" s="130" t="s">
        <v>103</v>
      </c>
      <c r="B1" s="130"/>
      <c r="C1" s="130"/>
      <c r="D1" s="130"/>
      <c r="E1" s="130"/>
      <c r="F1" s="130"/>
      <c r="G1" s="130"/>
      <c r="H1" s="130"/>
      <c r="I1" s="130"/>
      <c r="J1" s="95"/>
    </row>
    <row r="2" spans="1:11" ht="16" x14ac:dyDescent="0.2">
      <c r="A2" s="1" t="s">
        <v>16</v>
      </c>
      <c r="B2" s="29"/>
      <c r="C2" s="29"/>
      <c r="D2" s="29"/>
      <c r="E2" s="29"/>
      <c r="F2" s="29"/>
      <c r="G2" s="29"/>
      <c r="H2" s="29"/>
      <c r="I2" s="29"/>
      <c r="J2" s="29"/>
      <c r="K2" s="30"/>
    </row>
    <row r="3" spans="1:11" ht="16" x14ac:dyDescent="0.2">
      <c r="A3" s="3" t="s">
        <v>20</v>
      </c>
      <c r="B3" s="29"/>
      <c r="C3" s="29"/>
      <c r="D3" s="29"/>
      <c r="E3" s="29"/>
      <c r="F3" s="29"/>
      <c r="G3" s="29"/>
      <c r="H3" s="29"/>
      <c r="I3" s="29"/>
      <c r="J3" s="29"/>
      <c r="K3" s="30"/>
    </row>
    <row r="4" spans="1:11" ht="16" x14ac:dyDescent="0.2">
      <c r="A4" s="3" t="s">
        <v>17</v>
      </c>
      <c r="B4" s="29"/>
      <c r="C4" s="29"/>
      <c r="D4" s="29"/>
      <c r="E4" s="29"/>
      <c r="F4" s="29"/>
      <c r="G4" s="29"/>
      <c r="H4" s="29"/>
      <c r="I4" s="29"/>
      <c r="J4" s="29"/>
      <c r="K4" s="30"/>
    </row>
    <row r="5" spans="1:11" ht="36.75" customHeight="1" x14ac:dyDescent="0.2">
      <c r="B5" s="4" t="s">
        <v>22</v>
      </c>
      <c r="E5" s="131" t="s">
        <v>82</v>
      </c>
      <c r="F5" s="131"/>
      <c r="G5" s="131"/>
      <c r="H5" s="131"/>
      <c r="I5" s="131"/>
      <c r="J5" s="88"/>
      <c r="K5" s="58"/>
    </row>
    <row r="6" spans="1:11" ht="16" x14ac:dyDescent="0.2">
      <c r="B6" s="48" t="s">
        <v>21</v>
      </c>
      <c r="E6" s="93" t="s">
        <v>83</v>
      </c>
      <c r="F6" s="93"/>
      <c r="G6" s="93"/>
      <c r="H6" s="93"/>
      <c r="I6" s="93"/>
      <c r="J6" s="89"/>
      <c r="K6" s="58"/>
    </row>
    <row r="8" spans="1:11" ht="15" thickBot="1" x14ac:dyDescent="0.25">
      <c r="K8" s="46"/>
    </row>
    <row r="9" spans="1:11" ht="17" thickBot="1" x14ac:dyDescent="0.25">
      <c r="B9" s="6"/>
      <c r="C9" s="6"/>
      <c r="D9" s="6"/>
      <c r="E9" s="6"/>
      <c r="F9" s="68" t="s">
        <v>23</v>
      </c>
      <c r="G9" s="100" t="s">
        <v>98</v>
      </c>
      <c r="H9" s="97"/>
      <c r="K9" s="46" t="s">
        <v>64</v>
      </c>
    </row>
    <row r="10" spans="1:11" ht="17" thickBot="1" x14ac:dyDescent="0.25">
      <c r="B10" s="62" t="s">
        <v>0</v>
      </c>
      <c r="C10" s="69" t="s">
        <v>84</v>
      </c>
      <c r="D10" s="63"/>
      <c r="E10" s="63"/>
      <c r="F10" s="84"/>
      <c r="G10" s="60"/>
      <c r="H10" s="98"/>
      <c r="K10" s="47"/>
    </row>
    <row r="11" spans="1:11" ht="16" x14ac:dyDescent="0.2">
      <c r="B11" s="9"/>
      <c r="C11" s="10" t="s">
        <v>1</v>
      </c>
      <c r="D11" s="7"/>
      <c r="E11" s="11"/>
      <c r="F11" s="78">
        <v>0</v>
      </c>
      <c r="G11" s="23">
        <v>0</v>
      </c>
      <c r="H11" s="96"/>
      <c r="K11" s="46" t="s">
        <v>65</v>
      </c>
    </row>
    <row r="12" spans="1:11" ht="17" thickBot="1" x14ac:dyDescent="0.25">
      <c r="B12" s="9"/>
      <c r="C12" s="10" t="s">
        <v>2</v>
      </c>
      <c r="D12" s="7"/>
      <c r="E12" s="11"/>
      <c r="F12" s="78">
        <v>0</v>
      </c>
      <c r="G12" s="23">
        <v>0</v>
      </c>
      <c r="H12" s="96"/>
      <c r="K12" s="46" t="s">
        <v>66</v>
      </c>
    </row>
    <row r="13" spans="1:11" ht="17" thickBot="1" x14ac:dyDescent="0.25">
      <c r="B13" s="9"/>
      <c r="C13" s="10" t="s">
        <v>3</v>
      </c>
      <c r="D13" s="7"/>
      <c r="E13" s="11"/>
      <c r="F13" s="78">
        <v>0</v>
      </c>
      <c r="G13" s="23">
        <v>0</v>
      </c>
      <c r="H13" s="96"/>
      <c r="K13" s="47"/>
    </row>
    <row r="14" spans="1:11" ht="17" thickBot="1" x14ac:dyDescent="0.25">
      <c r="B14" s="9"/>
      <c r="C14" s="10" t="s">
        <v>4</v>
      </c>
      <c r="D14" s="7"/>
      <c r="E14" s="11"/>
      <c r="F14" s="78">
        <v>0</v>
      </c>
      <c r="G14" s="23">
        <v>0</v>
      </c>
      <c r="H14" s="96"/>
      <c r="K14" s="49" t="s">
        <v>81</v>
      </c>
    </row>
    <row r="15" spans="1:11" ht="17" thickBot="1" x14ac:dyDescent="0.25">
      <c r="B15" s="9"/>
      <c r="C15" s="12" t="s">
        <v>24</v>
      </c>
      <c r="D15" s="7"/>
      <c r="E15" s="11"/>
      <c r="F15" s="78">
        <v>0</v>
      </c>
      <c r="G15" s="23">
        <v>0</v>
      </c>
      <c r="H15" s="96"/>
      <c r="K15" s="56">
        <v>42004</v>
      </c>
    </row>
    <row r="16" spans="1:11" ht="17" thickBot="1" x14ac:dyDescent="0.25">
      <c r="B16" s="9"/>
      <c r="C16" s="12" t="s">
        <v>25</v>
      </c>
      <c r="D16" s="7" t="s">
        <v>48</v>
      </c>
      <c r="E16" s="11"/>
      <c r="F16" s="78">
        <v>0</v>
      </c>
      <c r="G16" s="23">
        <v>0</v>
      </c>
      <c r="H16" s="96"/>
      <c r="K16" s="46" t="s">
        <v>67</v>
      </c>
    </row>
    <row r="17" spans="2:16" ht="17" thickBot="1" x14ac:dyDescent="0.25">
      <c r="B17" s="9" t="s">
        <v>33</v>
      </c>
      <c r="C17" s="66" t="s">
        <v>85</v>
      </c>
      <c r="D17" s="7"/>
      <c r="E17" s="11"/>
      <c r="F17" s="77"/>
      <c r="G17" s="31"/>
      <c r="H17" s="98"/>
      <c r="K17" s="132" t="s">
        <v>68</v>
      </c>
      <c r="L17" s="133"/>
      <c r="M17" s="134"/>
    </row>
    <row r="18" spans="2:16" ht="17" thickBot="1" x14ac:dyDescent="0.25">
      <c r="B18" s="9"/>
      <c r="C18" s="12" t="s">
        <v>1</v>
      </c>
      <c r="D18" s="7" t="s">
        <v>30</v>
      </c>
      <c r="E18" s="11"/>
      <c r="F18" s="78">
        <v>0</v>
      </c>
      <c r="G18" s="23">
        <v>0</v>
      </c>
      <c r="H18" s="96"/>
      <c r="K18" s="55"/>
      <c r="L18" s="46" t="s">
        <v>93</v>
      </c>
    </row>
    <row r="19" spans="2:16" ht="16" x14ac:dyDescent="0.2">
      <c r="B19" s="9"/>
      <c r="C19" s="12" t="s">
        <v>2</v>
      </c>
      <c r="D19" s="7" t="s">
        <v>31</v>
      </c>
      <c r="E19" s="11"/>
      <c r="F19" s="78">
        <v>0</v>
      </c>
      <c r="G19" s="23">
        <v>0</v>
      </c>
      <c r="H19" s="96"/>
      <c r="K19" s="46"/>
      <c r="P19" s="53"/>
    </row>
    <row r="20" spans="2:16" ht="16" x14ac:dyDescent="0.2">
      <c r="B20" s="9"/>
      <c r="C20" s="12" t="s">
        <v>3</v>
      </c>
      <c r="D20" s="7" t="s">
        <v>26</v>
      </c>
      <c r="E20" s="11"/>
      <c r="F20" s="78">
        <v>0</v>
      </c>
      <c r="G20" s="31"/>
      <c r="H20" s="96"/>
      <c r="K20" s="115"/>
      <c r="L20" s="114"/>
      <c r="M20" s="114"/>
      <c r="N20" s="114"/>
      <c r="O20" s="114"/>
    </row>
    <row r="21" spans="2:16" ht="16" x14ac:dyDescent="0.2">
      <c r="B21" s="9"/>
      <c r="C21" s="67" t="s">
        <v>4</v>
      </c>
      <c r="D21" s="5" t="s">
        <v>27</v>
      </c>
      <c r="E21" s="5"/>
      <c r="F21" s="78">
        <v>0</v>
      </c>
      <c r="G21" s="23">
        <v>0</v>
      </c>
      <c r="H21" s="96"/>
      <c r="K21" s="49"/>
      <c r="L21" s="114"/>
      <c r="M21" s="114"/>
      <c r="N21" s="114"/>
      <c r="O21" s="114"/>
    </row>
    <row r="22" spans="2:16" ht="16" x14ac:dyDescent="0.2">
      <c r="B22" s="9"/>
      <c r="C22" s="67" t="s">
        <v>24</v>
      </c>
      <c r="D22" s="5" t="s">
        <v>92</v>
      </c>
      <c r="E22" s="5"/>
      <c r="F22" s="78">
        <v>0</v>
      </c>
      <c r="G22" s="23">
        <v>0</v>
      </c>
      <c r="H22" s="96"/>
      <c r="K22" s="49"/>
      <c r="L22" s="114"/>
      <c r="M22" s="114"/>
      <c r="N22" s="114"/>
      <c r="O22" s="114"/>
    </row>
    <row r="23" spans="2:16" ht="16" x14ac:dyDescent="0.2">
      <c r="B23" s="24" t="s">
        <v>5</v>
      </c>
      <c r="C23" s="25" t="s">
        <v>37</v>
      </c>
      <c r="D23" s="25"/>
      <c r="E23" s="5"/>
      <c r="F23" s="78">
        <f>SUM(F11:F22)</f>
        <v>0</v>
      </c>
      <c r="G23" s="23">
        <f>SUM(G11:G22)</f>
        <v>0</v>
      </c>
      <c r="H23" s="96"/>
      <c r="K23" s="49"/>
      <c r="L23" s="114"/>
      <c r="M23" s="114"/>
      <c r="N23" s="114"/>
      <c r="O23" s="114"/>
      <c r="P23" s="53"/>
    </row>
    <row r="24" spans="2:16" ht="16" x14ac:dyDescent="0.2">
      <c r="B24" s="9" t="s">
        <v>6</v>
      </c>
      <c r="C24" s="7" t="s">
        <v>88</v>
      </c>
      <c r="D24" s="7"/>
      <c r="E24" s="61"/>
      <c r="F24" s="77"/>
      <c r="G24" s="31"/>
      <c r="H24" s="98"/>
      <c r="K24" s="114"/>
      <c r="L24" s="114"/>
      <c r="M24" s="114"/>
      <c r="N24" s="114"/>
      <c r="O24" s="114"/>
    </row>
    <row r="25" spans="2:16" ht="16" x14ac:dyDescent="0.2">
      <c r="B25" s="9"/>
      <c r="C25" s="7" t="s">
        <v>94</v>
      </c>
      <c r="D25" s="7"/>
      <c r="E25" s="74">
        <v>0.44</v>
      </c>
      <c r="F25" s="78">
        <f>ROUND(($E$25)*SUM(F11:F19),0)</f>
        <v>0</v>
      </c>
      <c r="G25" s="23">
        <f>ROUND(($E$25)*SUM(G11:G19),0)</f>
        <v>0</v>
      </c>
      <c r="H25" s="96"/>
    </row>
    <row r="26" spans="2:16" ht="16" x14ac:dyDescent="0.2">
      <c r="B26" s="9"/>
      <c r="C26" s="7" t="s">
        <v>95</v>
      </c>
      <c r="D26" s="7"/>
      <c r="E26" s="71">
        <v>7.6499999999999999E-2</v>
      </c>
      <c r="F26" s="78">
        <f>ROUND($F$22*E26,0)</f>
        <v>0</v>
      </c>
      <c r="G26" s="23">
        <f>ROUND($G$22*E26,0)</f>
        <v>0</v>
      </c>
      <c r="H26" s="96"/>
    </row>
    <row r="27" spans="2:16" ht="16" x14ac:dyDescent="0.2">
      <c r="B27" s="9" t="s">
        <v>7</v>
      </c>
      <c r="C27" s="7" t="s">
        <v>89</v>
      </c>
      <c r="D27" s="7"/>
      <c r="E27" s="71"/>
      <c r="F27" s="78">
        <f>SUM(F25:F26)</f>
        <v>0</v>
      </c>
      <c r="G27" s="23">
        <f>SUM(G25:G26)</f>
        <v>0</v>
      </c>
      <c r="H27" s="96"/>
    </row>
    <row r="28" spans="2:16" ht="16" x14ac:dyDescent="0.2">
      <c r="B28" s="9" t="s">
        <v>8</v>
      </c>
      <c r="C28" s="5" t="s">
        <v>38</v>
      </c>
      <c r="D28" s="7"/>
      <c r="E28" s="11"/>
      <c r="F28" s="78">
        <f>SUM(F23+F27)</f>
        <v>0</v>
      </c>
      <c r="G28" s="23">
        <f>SUM(G23+G27)</f>
        <v>0</v>
      </c>
      <c r="H28" s="96"/>
      <c r="P28" s="53"/>
    </row>
    <row r="29" spans="2:16" ht="16" x14ac:dyDescent="0.2">
      <c r="B29" s="8" t="s">
        <v>9</v>
      </c>
      <c r="C29" s="5" t="s">
        <v>28</v>
      </c>
      <c r="D29" s="7"/>
      <c r="E29" s="14"/>
      <c r="F29" s="78">
        <v>0</v>
      </c>
      <c r="G29" s="23">
        <v>0</v>
      </c>
      <c r="H29" s="96"/>
    </row>
    <row r="30" spans="2:16" ht="16" x14ac:dyDescent="0.2">
      <c r="B30" s="15" t="s">
        <v>10</v>
      </c>
      <c r="C30" s="16" t="s">
        <v>19</v>
      </c>
      <c r="D30" s="6"/>
      <c r="E30" s="11"/>
      <c r="F30" s="78">
        <v>0</v>
      </c>
      <c r="G30" s="23">
        <v>0</v>
      </c>
      <c r="H30" s="96"/>
    </row>
    <row r="31" spans="2:16" ht="16" x14ac:dyDescent="0.2">
      <c r="B31" s="9" t="s">
        <v>11</v>
      </c>
      <c r="C31" s="17" t="s">
        <v>34</v>
      </c>
      <c r="D31" s="7"/>
      <c r="E31" s="11"/>
      <c r="F31" s="78">
        <v>0</v>
      </c>
      <c r="G31" s="23">
        <v>0</v>
      </c>
      <c r="H31" s="96"/>
    </row>
    <row r="32" spans="2:16" ht="16" x14ac:dyDescent="0.2">
      <c r="B32" s="9" t="s">
        <v>12</v>
      </c>
      <c r="C32" s="17" t="s">
        <v>35</v>
      </c>
      <c r="D32" s="7"/>
      <c r="E32" s="11"/>
      <c r="F32" s="79"/>
      <c r="G32" s="32"/>
      <c r="H32" s="96"/>
      <c r="M32" s="43" t="s">
        <v>61</v>
      </c>
    </row>
    <row r="33" spans="1:16" ht="16" x14ac:dyDescent="0.2">
      <c r="B33" s="26"/>
      <c r="C33" s="17" t="s">
        <v>39</v>
      </c>
      <c r="D33" s="7"/>
      <c r="E33" s="11"/>
      <c r="F33" s="78">
        <f>SUM(L35:L38)</f>
        <v>0</v>
      </c>
      <c r="G33" s="23">
        <v>0</v>
      </c>
      <c r="H33" s="96"/>
      <c r="K33" s="44" t="s">
        <v>55</v>
      </c>
      <c r="M33" s="43" t="s">
        <v>62</v>
      </c>
    </row>
    <row r="34" spans="1:16" ht="16" x14ac:dyDescent="0.2">
      <c r="B34" s="9"/>
      <c r="C34" s="17" t="s">
        <v>40</v>
      </c>
      <c r="D34" s="7"/>
      <c r="E34" s="11"/>
      <c r="F34" s="78">
        <v>0</v>
      </c>
      <c r="G34" s="23">
        <v>0</v>
      </c>
      <c r="H34" s="96"/>
      <c r="K34" s="44" t="s">
        <v>56</v>
      </c>
      <c r="L34" s="42" t="s">
        <v>54</v>
      </c>
      <c r="M34" s="43" t="s">
        <v>63</v>
      </c>
      <c r="P34" s="53"/>
    </row>
    <row r="35" spans="1:16" ht="16" x14ac:dyDescent="0.2">
      <c r="B35" s="9"/>
      <c r="C35" s="17" t="s">
        <v>87</v>
      </c>
      <c r="D35" s="7"/>
      <c r="E35" s="11"/>
      <c r="F35" s="78">
        <v>0</v>
      </c>
      <c r="G35" s="23">
        <v>0</v>
      </c>
      <c r="H35" s="96"/>
      <c r="K35" s="36" t="s">
        <v>50</v>
      </c>
      <c r="L35" s="39"/>
      <c r="M35" s="45">
        <f>IF(L35&gt;=25000,"25,000",L35)</f>
        <v>0</v>
      </c>
    </row>
    <row r="36" spans="1:16" ht="16" x14ac:dyDescent="0.2">
      <c r="B36" s="9" t="s">
        <v>13</v>
      </c>
      <c r="C36" s="17" t="s">
        <v>36</v>
      </c>
      <c r="D36" s="7"/>
      <c r="E36" s="11"/>
      <c r="F36" s="78">
        <v>0</v>
      </c>
      <c r="G36" s="23">
        <v>0</v>
      </c>
      <c r="H36" s="96"/>
      <c r="K36" s="37" t="s">
        <v>51</v>
      </c>
      <c r="L36" s="40"/>
      <c r="M36" s="45">
        <f>IF(L36&gt;=25000,"25,000",L36)</f>
        <v>0</v>
      </c>
    </row>
    <row r="37" spans="1:16" ht="16" x14ac:dyDescent="0.2">
      <c r="B37" s="9" t="s">
        <v>14</v>
      </c>
      <c r="C37" s="7" t="s">
        <v>18</v>
      </c>
      <c r="D37" s="7"/>
      <c r="E37" s="11"/>
      <c r="F37" s="78">
        <v>0</v>
      </c>
      <c r="G37" s="23">
        <v>0</v>
      </c>
      <c r="H37" s="96"/>
      <c r="K37" s="37" t="s">
        <v>52</v>
      </c>
      <c r="L37" s="40"/>
      <c r="M37" s="45">
        <f>IF(L37&gt;=25000,"25,000",L37)</f>
        <v>0</v>
      </c>
      <c r="P37" s="54"/>
    </row>
    <row r="38" spans="1:16" ht="16" x14ac:dyDescent="0.2">
      <c r="B38" s="9" t="s">
        <v>15</v>
      </c>
      <c r="C38" s="7" t="s">
        <v>112</v>
      </c>
      <c r="D38" s="7"/>
      <c r="E38" s="11"/>
      <c r="F38" s="78">
        <v>0</v>
      </c>
      <c r="G38" s="23">
        <v>0</v>
      </c>
      <c r="H38" s="96"/>
      <c r="K38" s="38" t="s">
        <v>53</v>
      </c>
      <c r="L38" s="41"/>
      <c r="M38" s="45">
        <f>IF(L38&gt;=25000,"25,000",L38)</f>
        <v>0</v>
      </c>
      <c r="P38" s="54"/>
    </row>
    <row r="39" spans="1:16" ht="16" x14ac:dyDescent="0.2">
      <c r="B39" s="9" t="s">
        <v>86</v>
      </c>
      <c r="C39" s="66" t="s">
        <v>107</v>
      </c>
      <c r="D39" s="76"/>
      <c r="E39" s="113">
        <v>0.36</v>
      </c>
      <c r="F39" s="80">
        <f>F20*E39</f>
        <v>0</v>
      </c>
      <c r="G39" s="32"/>
      <c r="H39" s="96"/>
      <c r="P39" s="54"/>
    </row>
    <row r="40" spans="1:16" ht="16" x14ac:dyDescent="0.2">
      <c r="B40" s="13" t="s">
        <v>90</v>
      </c>
      <c r="C40" s="6" t="s">
        <v>29</v>
      </c>
      <c r="D40" s="6"/>
      <c r="E40" s="18"/>
      <c r="F40" s="78">
        <f>SUM(F28:F39)</f>
        <v>0</v>
      </c>
      <c r="G40" s="23">
        <f>SUM(G28:G39)</f>
        <v>0</v>
      </c>
      <c r="H40" s="96"/>
      <c r="P40" s="54"/>
    </row>
    <row r="41" spans="1:16" ht="16" x14ac:dyDescent="0.2">
      <c r="B41" s="9" t="s">
        <v>91</v>
      </c>
      <c r="C41" s="7" t="s">
        <v>41</v>
      </c>
      <c r="D41" s="7"/>
      <c r="E41" s="6"/>
      <c r="F41" s="79"/>
      <c r="G41" s="32"/>
      <c r="H41" s="96"/>
      <c r="K41" s="94" t="s">
        <v>102</v>
      </c>
      <c r="P41" s="54"/>
    </row>
    <row r="42" spans="1:16" ht="16" x14ac:dyDescent="0.2">
      <c r="B42" s="34" t="s">
        <v>42</v>
      </c>
      <c r="C42" s="81">
        <f>IF(K17="Research Non-State On-Campus",0.48,IF(K17="Research State On-Campus",0.24,IF(K17="Public Service Non-State On-Campus",0.35,IF(K17="Public Service State On-Campus",0.175,IF(K17="Instruction Non-State On-Campus",0.49,IF(K17="Instruction State On-Campus",0.245,IF(K17="Off-Campus Non-State",0.26,IF(K17="Off-Campus State",0.13,K18))))))))</f>
        <v>0.48</v>
      </c>
      <c r="D42" s="82" t="s">
        <v>43</v>
      </c>
      <c r="E42" s="83">
        <f>IF($M$35&gt;25000,"25000",$M$35)+IF($M$36&gt;25000,"25000",$M$36)+IF($M$37&gt;25000,"25000",$M$37)+IF($M$38&gt;25000,"25000",$M$38)+$F$40-$F$33-$F$37-$F$39-$F$38</f>
        <v>0</v>
      </c>
      <c r="F42" s="80">
        <f>ROUND($E$42*C42,0)</f>
        <v>0</v>
      </c>
      <c r="G42" s="85">
        <f>ROUND((G40-G37-G33-G39-G38)*K42,0)</f>
        <v>0</v>
      </c>
      <c r="H42" s="96"/>
      <c r="K42">
        <f>IF($K$17="Public Service State On-Campus",0.35,IF($K$17="Other (enter rate below)",0.48,IF($K$17="Public Service State On-Campus",0.35,IF(K17="Research State On-Campus",0.48,IF(K17="Instruction State On-Campus",0.49,IF(K17="Off-Campus State",0.26,C42))))))</f>
        <v>0.48</v>
      </c>
      <c r="P42" s="54"/>
    </row>
    <row r="43" spans="1:16" ht="16" x14ac:dyDescent="0.2">
      <c r="B43" s="86"/>
      <c r="C43" s="81"/>
      <c r="D43" s="82" t="s">
        <v>99</v>
      </c>
      <c r="E43" s="83"/>
      <c r="F43" s="79"/>
      <c r="G43" s="85">
        <v>0</v>
      </c>
      <c r="H43" s="99"/>
      <c r="P43" s="54"/>
    </row>
    <row r="44" spans="1:16" ht="17" thickBot="1" x14ac:dyDescent="0.25">
      <c r="B44" s="33" t="s">
        <v>113</v>
      </c>
      <c r="C44" s="19" t="s">
        <v>32</v>
      </c>
      <c r="D44" s="20"/>
      <c r="E44" s="21"/>
      <c r="F44" s="87">
        <f>SUM(F40:F43)</f>
        <v>0</v>
      </c>
      <c r="G44" s="35">
        <f>SUM(G40:G43)</f>
        <v>0</v>
      </c>
      <c r="H44" s="2"/>
      <c r="I44" s="64"/>
      <c r="P44" s="54"/>
    </row>
    <row r="45" spans="1:16" ht="16" x14ac:dyDescent="0.2">
      <c r="A45" s="65"/>
      <c r="B45" s="65" t="s">
        <v>114</v>
      </c>
      <c r="D45" s="2"/>
      <c r="E45" s="2"/>
      <c r="F45" s="2"/>
      <c r="G45" s="2"/>
      <c r="H45" s="2"/>
      <c r="I45" s="64"/>
      <c r="P45" s="54"/>
    </row>
    <row r="46" spans="1:16" ht="16" x14ac:dyDescent="0.2">
      <c r="A46" s="65"/>
      <c r="B46" s="65"/>
      <c r="C46" s="65" t="s">
        <v>115</v>
      </c>
      <c r="D46" s="2"/>
      <c r="E46" s="2"/>
      <c r="F46" s="2"/>
      <c r="G46" s="2"/>
      <c r="H46" s="70"/>
      <c r="I46" s="70"/>
      <c r="J46" s="70"/>
      <c r="P46" s="54"/>
    </row>
    <row r="47" spans="1:16" ht="16" x14ac:dyDescent="0.2">
      <c r="A47" s="135"/>
      <c r="B47" s="135"/>
      <c r="C47" s="135"/>
      <c r="D47" s="135" t="s">
        <v>16</v>
      </c>
      <c r="E47" s="135"/>
      <c r="F47" s="135"/>
      <c r="G47" s="135"/>
      <c r="H47" s="135"/>
      <c r="I47" s="135"/>
      <c r="J47" s="29"/>
      <c r="P47" s="54"/>
    </row>
    <row r="48" spans="1:16" ht="16" x14ac:dyDescent="0.2">
      <c r="A48" s="127"/>
      <c r="B48" s="127"/>
      <c r="C48" s="127"/>
      <c r="D48" s="127"/>
      <c r="E48" s="127" t="s">
        <v>120</v>
      </c>
      <c r="F48" s="127"/>
      <c r="G48" s="127"/>
      <c r="H48" s="127"/>
      <c r="I48" s="127"/>
      <c r="J48" s="29"/>
      <c r="P48" s="54"/>
    </row>
    <row r="49" spans="1:16" ht="15.75" customHeight="1" x14ac:dyDescent="0.2">
      <c r="A49" s="136"/>
      <c r="B49" s="136"/>
      <c r="C49" s="136"/>
      <c r="D49" s="136"/>
      <c r="E49" s="136" t="s">
        <v>44</v>
      </c>
      <c r="F49" s="136"/>
      <c r="G49" s="136"/>
      <c r="H49" s="136"/>
      <c r="I49" s="136"/>
      <c r="J49" s="90"/>
      <c r="P49" s="54"/>
    </row>
    <row r="50" spans="1:16" ht="36.75" customHeight="1" x14ac:dyDescent="0.2">
      <c r="C50" s="4" t="s">
        <v>22</v>
      </c>
      <c r="D50" s="90"/>
      <c r="E50" s="129" t="str">
        <f>E5</f>
        <v>(Insert project title here.  Sheet will auto-fill on subsequent years/composite)</v>
      </c>
      <c r="F50" s="129"/>
      <c r="G50" s="129"/>
      <c r="H50" s="129"/>
      <c r="I50" s="121"/>
      <c r="J50" s="22"/>
      <c r="P50" s="54"/>
    </row>
    <row r="51" spans="1:16" ht="16" x14ac:dyDescent="0.2">
      <c r="B51" s="4"/>
      <c r="C51" s="48" t="s">
        <v>21</v>
      </c>
      <c r="E51" s="66" t="str">
        <f>E6</f>
        <v>(Insert investigator(s) here.  Sheet will auto-fill on subsequent years/composite)</v>
      </c>
      <c r="F51" s="66"/>
      <c r="G51" s="66"/>
      <c r="H51" s="122"/>
      <c r="J51" s="59"/>
      <c r="P51" s="54"/>
    </row>
    <row r="52" spans="1:16" x14ac:dyDescent="0.2">
      <c r="P52" s="54"/>
    </row>
    <row r="53" spans="1:16" ht="17" thickBot="1" x14ac:dyDescent="0.25">
      <c r="H53" s="97"/>
      <c r="P53" s="54"/>
    </row>
    <row r="54" spans="1:16" ht="17" thickBot="1" x14ac:dyDescent="0.25">
      <c r="B54" s="6"/>
      <c r="C54" s="6"/>
      <c r="D54" s="6"/>
      <c r="E54" s="6"/>
      <c r="F54" s="68" t="s">
        <v>23</v>
      </c>
      <c r="G54" s="68" t="s">
        <v>98</v>
      </c>
      <c r="H54" s="98"/>
      <c r="K54" s="49" t="s">
        <v>76</v>
      </c>
      <c r="P54" s="54"/>
    </row>
    <row r="55" spans="1:16" ht="16" x14ac:dyDescent="0.2">
      <c r="B55" s="62" t="s">
        <v>0</v>
      </c>
      <c r="C55" s="63" t="s">
        <v>84</v>
      </c>
      <c r="D55" s="63"/>
      <c r="E55" s="108"/>
      <c r="F55" s="101"/>
      <c r="G55" s="60"/>
      <c r="H55" s="96"/>
      <c r="K55" s="57">
        <f>K15+(12*31)</f>
        <v>42376</v>
      </c>
      <c r="P55" s="54"/>
    </row>
    <row r="56" spans="1:16" ht="16" x14ac:dyDescent="0.2">
      <c r="B56" s="9"/>
      <c r="C56" s="10" t="s">
        <v>1</v>
      </c>
      <c r="D56" s="107" t="str">
        <f>IF(D11=""," ",D11)</f>
        <v xml:space="preserve"> </v>
      </c>
      <c r="E56" s="11"/>
      <c r="F56" s="102">
        <f t="shared" ref="F56:G61" si="0">ROUND(SUM(F11+(F11*$K$10)),0)</f>
        <v>0</v>
      </c>
      <c r="G56" s="23">
        <f t="shared" si="0"/>
        <v>0</v>
      </c>
      <c r="H56" s="96"/>
      <c r="K56" s="49"/>
      <c r="P56" s="54"/>
    </row>
    <row r="57" spans="1:16" ht="16" x14ac:dyDescent="0.2">
      <c r="B57" s="9"/>
      <c r="C57" s="10" t="s">
        <v>2</v>
      </c>
      <c r="D57" s="107" t="str">
        <f>IF(D12=""," ",D12)</f>
        <v xml:space="preserve"> </v>
      </c>
      <c r="E57" s="11"/>
      <c r="F57" s="102">
        <f t="shared" si="0"/>
        <v>0</v>
      </c>
      <c r="G57" s="23">
        <f t="shared" si="0"/>
        <v>0</v>
      </c>
      <c r="H57" s="96"/>
      <c r="K57" s="115"/>
      <c r="P57" s="54"/>
    </row>
    <row r="58" spans="1:16" ht="16" x14ac:dyDescent="0.2">
      <c r="B58" s="9"/>
      <c r="C58" s="10" t="s">
        <v>3</v>
      </c>
      <c r="D58" s="107" t="str">
        <f>IF(D13=""," ",D13)</f>
        <v xml:space="preserve"> </v>
      </c>
      <c r="E58" s="11"/>
      <c r="F58" s="102">
        <f t="shared" si="0"/>
        <v>0</v>
      </c>
      <c r="G58" s="23">
        <f t="shared" si="0"/>
        <v>0</v>
      </c>
      <c r="H58" s="96"/>
      <c r="P58" s="54"/>
    </row>
    <row r="59" spans="1:16" ht="16" x14ac:dyDescent="0.2">
      <c r="B59" s="9"/>
      <c r="C59" s="10" t="s">
        <v>4</v>
      </c>
      <c r="D59" s="107" t="str">
        <f>IF(D14=""," ",D14)</f>
        <v xml:space="preserve"> </v>
      </c>
      <c r="E59" s="11"/>
      <c r="F59" s="102">
        <f t="shared" si="0"/>
        <v>0</v>
      </c>
      <c r="G59" s="23">
        <f t="shared" si="0"/>
        <v>0</v>
      </c>
      <c r="H59" s="96"/>
      <c r="P59" s="54"/>
    </row>
    <row r="60" spans="1:16" ht="16" x14ac:dyDescent="0.2">
      <c r="B60" s="9"/>
      <c r="C60" s="12" t="s">
        <v>24</v>
      </c>
      <c r="D60" s="107" t="str">
        <f>IF(D15=""," ",D15)</f>
        <v xml:space="preserve"> </v>
      </c>
      <c r="E60" s="11"/>
      <c r="F60" s="102">
        <f t="shared" si="0"/>
        <v>0</v>
      </c>
      <c r="G60" s="23">
        <f t="shared" si="0"/>
        <v>0</v>
      </c>
      <c r="H60" s="96"/>
      <c r="P60" s="54"/>
    </row>
    <row r="61" spans="1:16" ht="16" x14ac:dyDescent="0.2">
      <c r="B61" s="9"/>
      <c r="C61" s="12" t="s">
        <v>25</v>
      </c>
      <c r="D61" s="7" t="s">
        <v>48</v>
      </c>
      <c r="E61" s="11"/>
      <c r="F61" s="102">
        <f t="shared" si="0"/>
        <v>0</v>
      </c>
      <c r="G61" s="23">
        <f t="shared" si="0"/>
        <v>0</v>
      </c>
      <c r="H61" s="98"/>
      <c r="P61" s="54"/>
    </row>
    <row r="62" spans="1:16" ht="16" x14ac:dyDescent="0.2">
      <c r="B62" s="9" t="s">
        <v>33</v>
      </c>
      <c r="C62" s="66" t="s">
        <v>85</v>
      </c>
      <c r="D62" s="7"/>
      <c r="E62" s="11"/>
      <c r="F62" s="103"/>
      <c r="G62" s="31"/>
      <c r="H62" s="96"/>
      <c r="P62" s="54"/>
    </row>
    <row r="63" spans="1:16" ht="16" x14ac:dyDescent="0.2">
      <c r="B63" s="9"/>
      <c r="C63" s="12" t="s">
        <v>1</v>
      </c>
      <c r="D63" s="7" t="s">
        <v>30</v>
      </c>
      <c r="E63" s="11"/>
      <c r="F63" s="102">
        <f>ROUND(SUM(F18+(F18*$K$10)),0)</f>
        <v>0</v>
      </c>
      <c r="G63" s="23">
        <f>ROUND(SUM(G18+(G18*$K$10)),0)</f>
        <v>0</v>
      </c>
      <c r="H63" s="96"/>
      <c r="P63" s="54"/>
    </row>
    <row r="64" spans="1:16" ht="16" x14ac:dyDescent="0.2">
      <c r="B64" s="9"/>
      <c r="C64" s="12" t="s">
        <v>2</v>
      </c>
      <c r="D64" s="7" t="s">
        <v>31</v>
      </c>
      <c r="E64" s="11"/>
      <c r="F64" s="102">
        <f>ROUND(SUM(F19+(F19*$K$10)),0)</f>
        <v>0</v>
      </c>
      <c r="G64" s="23">
        <f>ROUND(SUM(G19+(G19*$K$10)),0)</f>
        <v>0</v>
      </c>
      <c r="H64" s="96"/>
      <c r="P64" s="54"/>
    </row>
    <row r="65" spans="2:16" ht="16" x14ac:dyDescent="0.2">
      <c r="B65" s="9"/>
      <c r="C65" s="12" t="s">
        <v>3</v>
      </c>
      <c r="D65" s="7" t="s">
        <v>26</v>
      </c>
      <c r="E65" s="11"/>
      <c r="F65" s="102">
        <f>ROUND(SUM(F20+(F20*$K$10)),0)</f>
        <v>0</v>
      </c>
      <c r="G65" s="31"/>
      <c r="H65" s="96"/>
      <c r="P65" s="54"/>
    </row>
    <row r="66" spans="2:16" ht="16" x14ac:dyDescent="0.2">
      <c r="B66" s="9"/>
      <c r="C66" s="12" t="s">
        <v>4</v>
      </c>
      <c r="D66" s="7" t="s">
        <v>27</v>
      </c>
      <c r="E66" s="11"/>
      <c r="F66" s="102">
        <f>ROUND(SUM(F21+(F21*$K$10)),0)</f>
        <v>0</v>
      </c>
      <c r="G66" s="23">
        <f>ROUND(SUM(G21+(G21*$K$10)),0)</f>
        <v>0</v>
      </c>
      <c r="H66" s="96"/>
      <c r="P66" s="54"/>
    </row>
    <row r="67" spans="2:16" ht="16" x14ac:dyDescent="0.2">
      <c r="B67" s="9"/>
      <c r="C67" s="12" t="s">
        <v>24</v>
      </c>
      <c r="D67" s="7" t="s">
        <v>92</v>
      </c>
      <c r="E67" s="11"/>
      <c r="F67" s="102">
        <v>0</v>
      </c>
      <c r="G67" s="23">
        <v>0</v>
      </c>
      <c r="H67" s="96"/>
      <c r="P67" s="54"/>
    </row>
    <row r="68" spans="2:16" ht="16" x14ac:dyDescent="0.2">
      <c r="B68" s="24" t="s">
        <v>5</v>
      </c>
      <c r="C68" s="25" t="s">
        <v>37</v>
      </c>
      <c r="D68" s="25"/>
      <c r="E68" s="11"/>
      <c r="F68" s="102">
        <f>SUM(F56:F67)</f>
        <v>0</v>
      </c>
      <c r="G68" s="23">
        <f>SUM(G56:G67)</f>
        <v>0</v>
      </c>
      <c r="H68" s="98"/>
      <c r="P68" s="54"/>
    </row>
    <row r="69" spans="2:16" ht="16" x14ac:dyDescent="0.2">
      <c r="B69" s="9" t="s">
        <v>6</v>
      </c>
      <c r="C69" s="7" t="s">
        <v>88</v>
      </c>
      <c r="D69" s="7"/>
      <c r="E69" s="61"/>
      <c r="F69" s="103"/>
      <c r="G69" s="31"/>
      <c r="H69" s="96"/>
      <c r="P69" s="54"/>
    </row>
    <row r="70" spans="2:16" ht="16" x14ac:dyDescent="0.2">
      <c r="B70" s="9"/>
      <c r="C70" s="7" t="s">
        <v>94</v>
      </c>
      <c r="D70" s="7"/>
      <c r="E70" s="74">
        <v>0.44</v>
      </c>
      <c r="F70" s="102">
        <f>ROUND(($E$70)*SUM(F56:F64),0)</f>
        <v>0</v>
      </c>
      <c r="G70" s="23">
        <f>ROUND(($E$70)*SUM(G56:G64),0)</f>
        <v>0</v>
      </c>
      <c r="H70" s="96"/>
      <c r="P70" s="54"/>
    </row>
    <row r="71" spans="2:16" ht="16" x14ac:dyDescent="0.2">
      <c r="B71" s="9"/>
      <c r="C71" s="7" t="s">
        <v>95</v>
      </c>
      <c r="D71" s="7"/>
      <c r="E71" s="71">
        <v>7.6499999999999999E-2</v>
      </c>
      <c r="F71" s="102">
        <f>F67*$E$71</f>
        <v>0</v>
      </c>
      <c r="G71" s="23">
        <f>G67*$E$71</f>
        <v>0</v>
      </c>
      <c r="H71" s="96"/>
      <c r="P71" s="54"/>
    </row>
    <row r="72" spans="2:16" ht="16" x14ac:dyDescent="0.2">
      <c r="B72" s="9" t="s">
        <v>7</v>
      </c>
      <c r="C72" s="7" t="s">
        <v>89</v>
      </c>
      <c r="D72" s="7"/>
      <c r="E72" s="71"/>
      <c r="F72" s="102">
        <f>SUM(F70:F71)</f>
        <v>0</v>
      </c>
      <c r="G72" s="23">
        <f>SUM(G70:G71)</f>
        <v>0</v>
      </c>
      <c r="H72" s="96"/>
      <c r="P72" s="54"/>
    </row>
    <row r="73" spans="2:16" ht="16" x14ac:dyDescent="0.2">
      <c r="B73" s="9" t="s">
        <v>8</v>
      </c>
      <c r="C73" s="7" t="s">
        <v>38</v>
      </c>
      <c r="D73" s="7"/>
      <c r="E73" s="11"/>
      <c r="F73" s="102">
        <f>SUM(F68+F72)</f>
        <v>0</v>
      </c>
      <c r="G73" s="23">
        <f>SUM(G68+G72)</f>
        <v>0</v>
      </c>
      <c r="H73" s="96"/>
      <c r="P73" s="54"/>
    </row>
    <row r="74" spans="2:16" ht="16" x14ac:dyDescent="0.2">
      <c r="B74" s="9" t="s">
        <v>9</v>
      </c>
      <c r="C74" s="7" t="s">
        <v>28</v>
      </c>
      <c r="D74" s="7"/>
      <c r="E74" s="11"/>
      <c r="F74" s="102">
        <f t="shared" ref="F74:G76" si="1">ROUND(SUM(F29+(F29*$K$13)),0)</f>
        <v>0</v>
      </c>
      <c r="G74" s="23">
        <f t="shared" si="1"/>
        <v>0</v>
      </c>
      <c r="H74" s="96"/>
      <c r="P74" s="54"/>
    </row>
    <row r="75" spans="2:16" ht="16" x14ac:dyDescent="0.2">
      <c r="B75" s="9" t="s">
        <v>10</v>
      </c>
      <c r="C75" s="17" t="s">
        <v>19</v>
      </c>
      <c r="D75" s="7"/>
      <c r="E75" s="11"/>
      <c r="F75" s="102">
        <f t="shared" si="1"/>
        <v>0</v>
      </c>
      <c r="G75" s="23">
        <f t="shared" si="1"/>
        <v>0</v>
      </c>
      <c r="H75" s="96"/>
      <c r="M75" s="43" t="s">
        <v>61</v>
      </c>
      <c r="P75" s="54"/>
    </row>
    <row r="76" spans="2:16" ht="16" x14ac:dyDescent="0.2">
      <c r="B76" s="9" t="s">
        <v>11</v>
      </c>
      <c r="C76" s="17" t="s">
        <v>34</v>
      </c>
      <c r="D76" s="7"/>
      <c r="E76" s="11"/>
      <c r="F76" s="102">
        <f t="shared" si="1"/>
        <v>0</v>
      </c>
      <c r="G76" s="23">
        <f t="shared" si="1"/>
        <v>0</v>
      </c>
      <c r="H76" s="96"/>
      <c r="K76" s="44" t="s">
        <v>55</v>
      </c>
      <c r="M76" s="43" t="s">
        <v>62</v>
      </c>
      <c r="P76" s="54"/>
    </row>
    <row r="77" spans="2:16" ht="16" x14ac:dyDescent="0.2">
      <c r="B77" s="9" t="s">
        <v>12</v>
      </c>
      <c r="C77" s="17" t="s">
        <v>35</v>
      </c>
      <c r="D77" s="7"/>
      <c r="E77" s="11"/>
      <c r="F77" s="104"/>
      <c r="G77" s="32"/>
      <c r="H77" s="96"/>
      <c r="K77" s="44" t="s">
        <v>56</v>
      </c>
      <c r="L77" s="42" t="s">
        <v>57</v>
      </c>
      <c r="M77" s="43" t="s">
        <v>63</v>
      </c>
      <c r="P77" s="54"/>
    </row>
    <row r="78" spans="2:16" ht="16" x14ac:dyDescent="0.2">
      <c r="B78" s="26"/>
      <c r="C78" s="17" t="s">
        <v>39</v>
      </c>
      <c r="D78" s="7"/>
      <c r="E78" s="11"/>
      <c r="F78" s="102">
        <f>SUM(L78:L81)</f>
        <v>0</v>
      </c>
      <c r="G78" s="23">
        <v>0</v>
      </c>
      <c r="H78" s="96"/>
      <c r="K78" s="36" t="s">
        <v>50</v>
      </c>
      <c r="L78" s="39"/>
      <c r="M78" s="45">
        <f>IF(L78+M35&gt;=25000,25000-M35,L78)</f>
        <v>0</v>
      </c>
      <c r="P78" s="54"/>
    </row>
    <row r="79" spans="2:16" ht="16" x14ac:dyDescent="0.2">
      <c r="B79" s="9"/>
      <c r="C79" s="17" t="s">
        <v>40</v>
      </c>
      <c r="D79" s="7"/>
      <c r="E79" s="11"/>
      <c r="F79" s="102">
        <f t="shared" ref="F79:G81" si="2">ROUND(SUM(F34+(F34*$K$13)),0)</f>
        <v>0</v>
      </c>
      <c r="G79" s="23">
        <f t="shared" si="2"/>
        <v>0</v>
      </c>
      <c r="H79" s="96"/>
      <c r="K79" s="37" t="s">
        <v>51</v>
      </c>
      <c r="L79" s="40"/>
      <c r="M79" s="45">
        <f>IF(L79+M36&gt;=25000,25000-M36,L79)</f>
        <v>0</v>
      </c>
      <c r="P79" s="54"/>
    </row>
    <row r="80" spans="2:16" ht="16" x14ac:dyDescent="0.2">
      <c r="B80" s="9"/>
      <c r="C80" s="17" t="s">
        <v>87</v>
      </c>
      <c r="D80" s="7"/>
      <c r="E80" s="11"/>
      <c r="F80" s="102">
        <f t="shared" si="2"/>
        <v>0</v>
      </c>
      <c r="G80" s="23">
        <f t="shared" si="2"/>
        <v>0</v>
      </c>
      <c r="H80" s="96"/>
      <c r="K80" s="37" t="s">
        <v>52</v>
      </c>
      <c r="L80" s="40"/>
      <c r="M80" s="45">
        <f>IF(L80+M37&gt;=25000,25000-M37,L80)</f>
        <v>0</v>
      </c>
      <c r="P80" s="54"/>
    </row>
    <row r="81" spans="1:16" ht="16" x14ac:dyDescent="0.2">
      <c r="B81" s="9" t="s">
        <v>13</v>
      </c>
      <c r="C81" s="17" t="s">
        <v>36</v>
      </c>
      <c r="D81" s="7"/>
      <c r="E81" s="11"/>
      <c r="F81" s="102">
        <f t="shared" si="2"/>
        <v>0</v>
      </c>
      <c r="G81" s="23">
        <f t="shared" si="2"/>
        <v>0</v>
      </c>
      <c r="H81" s="96"/>
      <c r="K81" s="38" t="s">
        <v>53</v>
      </c>
      <c r="L81" s="41"/>
      <c r="M81" s="45">
        <f>IF(L81+M38&gt;=25000,25000-M38,L81)</f>
        <v>0</v>
      </c>
      <c r="P81" s="54"/>
    </row>
    <row r="82" spans="1:16" ht="16" x14ac:dyDescent="0.2">
      <c r="B82" s="9" t="s">
        <v>14</v>
      </c>
      <c r="C82" s="7" t="s">
        <v>18</v>
      </c>
      <c r="D82" s="7"/>
      <c r="E82" s="11"/>
      <c r="F82" s="102">
        <v>0</v>
      </c>
      <c r="G82" s="23">
        <v>0</v>
      </c>
      <c r="H82" s="96"/>
      <c r="P82" s="54"/>
    </row>
    <row r="83" spans="1:16" ht="16" x14ac:dyDescent="0.2">
      <c r="B83" s="9" t="s">
        <v>15</v>
      </c>
      <c r="C83" s="7" t="s">
        <v>112</v>
      </c>
      <c r="D83" s="7"/>
      <c r="E83" s="11"/>
      <c r="F83" s="102">
        <v>0</v>
      </c>
      <c r="G83" s="23">
        <v>0</v>
      </c>
      <c r="H83" s="96"/>
      <c r="P83" s="54"/>
    </row>
    <row r="84" spans="1:16" ht="16" x14ac:dyDescent="0.2">
      <c r="B84" s="9" t="s">
        <v>86</v>
      </c>
      <c r="C84" s="66" t="s">
        <v>107</v>
      </c>
      <c r="D84" s="76"/>
      <c r="E84" s="113">
        <v>0.36</v>
      </c>
      <c r="F84" s="80">
        <f>F65*E84</f>
        <v>0</v>
      </c>
      <c r="G84" s="32"/>
      <c r="H84" s="96"/>
      <c r="K84" s="94"/>
      <c r="P84" s="54"/>
    </row>
    <row r="85" spans="1:16" ht="16" x14ac:dyDescent="0.2">
      <c r="B85" s="9" t="s">
        <v>90</v>
      </c>
      <c r="C85" s="7" t="s">
        <v>29</v>
      </c>
      <c r="D85" s="7"/>
      <c r="E85" s="11"/>
      <c r="F85" s="102">
        <f>SUM(F73:F84)</f>
        <v>0</v>
      </c>
      <c r="G85" s="23">
        <f>SUM(G73:G84)</f>
        <v>0</v>
      </c>
      <c r="H85" s="96"/>
      <c r="P85" s="54"/>
    </row>
    <row r="86" spans="1:16" ht="16" x14ac:dyDescent="0.2">
      <c r="B86" s="9" t="s">
        <v>91</v>
      </c>
      <c r="C86" s="7" t="s">
        <v>41</v>
      </c>
      <c r="D86" s="7"/>
      <c r="E86" s="11"/>
      <c r="F86" s="104"/>
      <c r="G86" s="32"/>
      <c r="H86" s="96"/>
      <c r="P86" s="54"/>
    </row>
    <row r="87" spans="1:16" ht="16" x14ac:dyDescent="0.2">
      <c r="B87" s="34" t="s">
        <v>42</v>
      </c>
      <c r="C87" s="81">
        <f>C42</f>
        <v>0.48</v>
      </c>
      <c r="D87" s="82" t="s">
        <v>43</v>
      </c>
      <c r="E87" s="83">
        <f>IF($M$78&gt;25000,"25000",$M$78)+IF($M$79&gt;25000,"25000",$M$79)+IF($M$80&gt;25000,"25000",$M$80)+IF($M$81&gt;25000,"25000",$M$81)+$F$85-$F$78-$F$82-$F$84-$F$83</f>
        <v>0</v>
      </c>
      <c r="F87" s="105">
        <f>ROUND(E87*C87,0)</f>
        <v>0</v>
      </c>
      <c r="G87" s="85">
        <f>ROUND((G85-G82-G78-G84-G83)*K42,0)</f>
        <v>0</v>
      </c>
      <c r="H87" s="99"/>
      <c r="I87" s="64"/>
      <c r="P87" s="54"/>
    </row>
    <row r="88" spans="1:16" ht="16" x14ac:dyDescent="0.2">
      <c r="B88" s="34"/>
      <c r="C88" s="81"/>
      <c r="D88" s="82" t="s">
        <v>99</v>
      </c>
      <c r="E88" s="83"/>
      <c r="F88" s="104"/>
      <c r="G88" s="85">
        <v>0</v>
      </c>
      <c r="H88" s="70"/>
      <c r="I88" s="70"/>
      <c r="J88" s="70"/>
      <c r="P88" s="54"/>
    </row>
    <row r="89" spans="1:16" ht="17" thickBot="1" x14ac:dyDescent="0.25">
      <c r="A89" s="65"/>
      <c r="B89" s="109" t="s">
        <v>113</v>
      </c>
      <c r="C89" s="110" t="s">
        <v>32</v>
      </c>
      <c r="D89" s="111"/>
      <c r="E89" s="111"/>
      <c r="F89" s="106">
        <f>SUM(F85:F88)</f>
        <v>0</v>
      </c>
      <c r="G89" s="35">
        <f>SUM(G85:G88)</f>
        <v>0</v>
      </c>
      <c r="H89" s="70"/>
      <c r="I89" s="70"/>
      <c r="J89" s="70"/>
      <c r="P89" s="54"/>
    </row>
    <row r="90" spans="1:16" ht="16" x14ac:dyDescent="0.2">
      <c r="A90" s="65"/>
      <c r="B90" s="65" t="s">
        <v>114</v>
      </c>
      <c r="D90" s="2"/>
      <c r="E90" s="2"/>
      <c r="F90" s="2"/>
      <c r="G90" s="2"/>
      <c r="H90" s="70"/>
      <c r="I90" s="70"/>
      <c r="J90" s="70"/>
      <c r="P90" s="54"/>
    </row>
    <row r="91" spans="1:16" ht="16" x14ac:dyDescent="0.2">
      <c r="A91" s="65"/>
      <c r="B91" s="65"/>
      <c r="C91" s="65" t="s">
        <v>115</v>
      </c>
      <c r="D91" s="2"/>
      <c r="E91" s="2"/>
      <c r="F91" s="2"/>
      <c r="G91" s="2"/>
      <c r="H91" s="120"/>
      <c r="I91" s="120"/>
      <c r="J91" s="120"/>
      <c r="P91" s="54"/>
    </row>
    <row r="92" spans="1:16" ht="16" x14ac:dyDescent="0.2">
      <c r="A92" s="135"/>
      <c r="B92" s="135"/>
      <c r="C92" s="135"/>
      <c r="D92" s="135" t="s">
        <v>16</v>
      </c>
      <c r="E92" s="135"/>
      <c r="F92" s="135"/>
      <c r="G92" s="135"/>
      <c r="H92" s="135"/>
      <c r="I92" s="135"/>
      <c r="J92" s="120"/>
      <c r="P92" s="54"/>
    </row>
    <row r="93" spans="1:16" ht="15" customHeight="1" x14ac:dyDescent="0.2">
      <c r="A93" s="127"/>
      <c r="B93" s="127"/>
      <c r="C93" s="127"/>
      <c r="D93" s="127"/>
      <c r="E93" s="127" t="s">
        <v>20</v>
      </c>
      <c r="F93" s="127"/>
      <c r="G93" s="127"/>
      <c r="H93" s="127"/>
      <c r="I93" s="127"/>
      <c r="J93" s="90"/>
      <c r="P93" s="54"/>
    </row>
    <row r="94" spans="1:16" ht="16" x14ac:dyDescent="0.2">
      <c r="A94" s="127"/>
      <c r="B94" s="127"/>
      <c r="C94" s="127"/>
      <c r="D94" s="127"/>
      <c r="E94" s="127" t="s">
        <v>45</v>
      </c>
      <c r="F94" s="127"/>
      <c r="G94" s="127"/>
      <c r="H94" s="127"/>
      <c r="I94" s="127"/>
      <c r="J94" s="22"/>
      <c r="P94" s="54"/>
    </row>
    <row r="95" spans="1:16" ht="36.75" customHeight="1" x14ac:dyDescent="0.2">
      <c r="C95" s="4" t="s">
        <v>22</v>
      </c>
      <c r="D95" s="90"/>
      <c r="E95" s="129" t="str">
        <f>E5</f>
        <v>(Insert project title here.  Sheet will auto-fill on subsequent years/composite)</v>
      </c>
      <c r="F95" s="129"/>
      <c r="G95" s="129"/>
      <c r="H95" s="129"/>
      <c r="P95" s="54"/>
    </row>
    <row r="96" spans="1:16" ht="16" x14ac:dyDescent="0.2">
      <c r="B96" s="4"/>
      <c r="C96" s="48" t="s">
        <v>21</v>
      </c>
      <c r="E96" s="121" t="str">
        <f>E6</f>
        <v>(Insert investigator(s) here.  Sheet will auto-fill on subsequent years/composite)</v>
      </c>
      <c r="F96" s="121"/>
      <c r="G96" s="121"/>
      <c r="H96" s="117"/>
      <c r="P96" s="54"/>
    </row>
    <row r="97" spans="2:16" ht="16" x14ac:dyDescent="0.2">
      <c r="H97" s="97"/>
      <c r="P97" s="54"/>
    </row>
    <row r="98" spans="2:16" ht="17" thickBot="1" x14ac:dyDescent="0.25">
      <c r="H98" s="98"/>
      <c r="K98" s="49" t="s">
        <v>77</v>
      </c>
      <c r="P98" s="54"/>
    </row>
    <row r="99" spans="2:16" ht="17" thickBot="1" x14ac:dyDescent="0.25">
      <c r="B99" s="6"/>
      <c r="C99" s="6"/>
      <c r="D99" s="6"/>
      <c r="E99" s="6"/>
      <c r="F99" s="68" t="s">
        <v>23</v>
      </c>
      <c r="G99" s="68" t="s">
        <v>98</v>
      </c>
      <c r="H99" s="96"/>
      <c r="K99" s="57">
        <f>K55+(12*31)</f>
        <v>42748</v>
      </c>
      <c r="P99" s="54"/>
    </row>
    <row r="100" spans="2:16" ht="16" x14ac:dyDescent="0.2">
      <c r="B100" s="62" t="s">
        <v>0</v>
      </c>
      <c r="C100" s="63" t="s">
        <v>84</v>
      </c>
      <c r="D100" s="63"/>
      <c r="E100" s="108"/>
      <c r="F100" s="101"/>
      <c r="G100" s="60"/>
      <c r="H100" s="96"/>
      <c r="K100" s="49"/>
      <c r="P100" s="54"/>
    </row>
    <row r="101" spans="2:16" ht="16" x14ac:dyDescent="0.2">
      <c r="B101" s="9"/>
      <c r="C101" s="10" t="s">
        <v>1</v>
      </c>
      <c r="D101" s="7" t="str">
        <f>IF(D11=""," ",D11)</f>
        <v xml:space="preserve"> </v>
      </c>
      <c r="E101" s="11"/>
      <c r="F101" s="102">
        <f t="shared" ref="F101:G106" si="3">ROUND(SUM(F56+(F56*$K$10)),0)</f>
        <v>0</v>
      </c>
      <c r="G101" s="23">
        <f t="shared" si="3"/>
        <v>0</v>
      </c>
      <c r="H101" s="96"/>
      <c r="K101" s="115"/>
      <c r="P101" s="54"/>
    </row>
    <row r="102" spans="2:16" ht="16" x14ac:dyDescent="0.2">
      <c r="B102" s="9"/>
      <c r="C102" s="10" t="s">
        <v>2</v>
      </c>
      <c r="D102" s="7" t="str">
        <f>IF(D12=""," ",D12)</f>
        <v xml:space="preserve"> </v>
      </c>
      <c r="E102" s="11"/>
      <c r="F102" s="102">
        <f t="shared" si="3"/>
        <v>0</v>
      </c>
      <c r="G102" s="23">
        <f t="shared" si="3"/>
        <v>0</v>
      </c>
      <c r="H102" s="96"/>
      <c r="P102" s="54"/>
    </row>
    <row r="103" spans="2:16" ht="16" x14ac:dyDescent="0.2">
      <c r="B103" s="9"/>
      <c r="C103" s="10" t="s">
        <v>3</v>
      </c>
      <c r="D103" s="7" t="str">
        <f>IF(D13=""," ",D13)</f>
        <v xml:space="preserve"> </v>
      </c>
      <c r="E103" s="11"/>
      <c r="F103" s="102">
        <f t="shared" si="3"/>
        <v>0</v>
      </c>
      <c r="G103" s="23">
        <f t="shared" si="3"/>
        <v>0</v>
      </c>
      <c r="H103" s="96"/>
      <c r="P103" s="54"/>
    </row>
    <row r="104" spans="2:16" ht="16" x14ac:dyDescent="0.2">
      <c r="B104" s="9"/>
      <c r="C104" s="10" t="s">
        <v>4</v>
      </c>
      <c r="D104" s="7" t="str">
        <f>IF(D14=""," ",D14)</f>
        <v xml:space="preserve"> </v>
      </c>
      <c r="E104" s="11"/>
      <c r="F104" s="102">
        <f t="shared" si="3"/>
        <v>0</v>
      </c>
      <c r="G104" s="23">
        <f t="shared" si="3"/>
        <v>0</v>
      </c>
      <c r="H104" s="96"/>
      <c r="P104" s="54"/>
    </row>
    <row r="105" spans="2:16" ht="16" x14ac:dyDescent="0.2">
      <c r="B105" s="9"/>
      <c r="C105" s="12" t="s">
        <v>24</v>
      </c>
      <c r="D105" s="7" t="str">
        <f>IF(D15=""," ",D15)</f>
        <v xml:space="preserve"> </v>
      </c>
      <c r="E105" s="11"/>
      <c r="F105" s="102">
        <f t="shared" si="3"/>
        <v>0</v>
      </c>
      <c r="G105" s="23">
        <f t="shared" si="3"/>
        <v>0</v>
      </c>
      <c r="H105" s="98"/>
      <c r="P105" s="54"/>
    </row>
    <row r="106" spans="2:16" ht="16" x14ac:dyDescent="0.2">
      <c r="B106" s="9"/>
      <c r="C106" s="12" t="s">
        <v>25</v>
      </c>
      <c r="D106" s="7" t="s">
        <v>48</v>
      </c>
      <c r="E106" s="11"/>
      <c r="F106" s="102">
        <f t="shared" si="3"/>
        <v>0</v>
      </c>
      <c r="G106" s="23">
        <f t="shared" si="3"/>
        <v>0</v>
      </c>
      <c r="H106" s="96"/>
      <c r="P106" s="54"/>
    </row>
    <row r="107" spans="2:16" ht="16" x14ac:dyDescent="0.2">
      <c r="B107" s="9" t="s">
        <v>33</v>
      </c>
      <c r="C107" s="66" t="s">
        <v>85</v>
      </c>
      <c r="D107" s="7"/>
      <c r="E107" s="11"/>
      <c r="F107" s="103"/>
      <c r="G107" s="31"/>
      <c r="H107" s="96"/>
      <c r="P107" s="54"/>
    </row>
    <row r="108" spans="2:16" ht="16" x14ac:dyDescent="0.2">
      <c r="B108" s="9"/>
      <c r="C108" s="12" t="s">
        <v>1</v>
      </c>
      <c r="D108" s="7" t="s">
        <v>30</v>
      </c>
      <c r="E108" s="11"/>
      <c r="F108" s="102">
        <f>ROUND(SUM(F63+(F63*$K$10)),0)</f>
        <v>0</v>
      </c>
      <c r="G108" s="23">
        <f>ROUND(SUM(G63+(G63*$K$10)),0)</f>
        <v>0</v>
      </c>
      <c r="H108" s="96"/>
      <c r="P108" s="54"/>
    </row>
    <row r="109" spans="2:16" ht="16" x14ac:dyDescent="0.2">
      <c r="B109" s="9"/>
      <c r="C109" s="12" t="s">
        <v>2</v>
      </c>
      <c r="D109" s="7" t="s">
        <v>31</v>
      </c>
      <c r="E109" s="11"/>
      <c r="F109" s="102">
        <f>ROUND(SUM(F64+(F64*$K$10)),0)</f>
        <v>0</v>
      </c>
      <c r="G109" s="23">
        <f>ROUND(SUM(G64+(G64*$K$10)),0)</f>
        <v>0</v>
      </c>
      <c r="H109" s="96"/>
      <c r="P109" s="54"/>
    </row>
    <row r="110" spans="2:16" ht="16" x14ac:dyDescent="0.2">
      <c r="B110" s="9"/>
      <c r="C110" s="12" t="s">
        <v>3</v>
      </c>
      <c r="D110" s="7" t="s">
        <v>26</v>
      </c>
      <c r="E110" s="11"/>
      <c r="F110" s="102">
        <f>ROUND(SUM(F65+(F65*$K$10)),0)</f>
        <v>0</v>
      </c>
      <c r="G110" s="31"/>
      <c r="H110" s="96"/>
      <c r="P110" s="54"/>
    </row>
    <row r="111" spans="2:16" ht="16" x14ac:dyDescent="0.2">
      <c r="B111" s="9"/>
      <c r="C111" s="12" t="s">
        <v>4</v>
      </c>
      <c r="D111" s="7" t="s">
        <v>27</v>
      </c>
      <c r="E111" s="11"/>
      <c r="F111" s="102">
        <f>ROUND(SUM(F66+(F66*$K$10)),0)</f>
        <v>0</v>
      </c>
      <c r="G111" s="23">
        <f>ROUND(SUM(G66+(G66*$K$10)),0)</f>
        <v>0</v>
      </c>
      <c r="H111" s="96"/>
      <c r="P111" s="54"/>
    </row>
    <row r="112" spans="2:16" ht="16" x14ac:dyDescent="0.2">
      <c r="B112" s="9"/>
      <c r="C112" s="12" t="s">
        <v>24</v>
      </c>
      <c r="D112" s="7" t="s">
        <v>92</v>
      </c>
      <c r="E112" s="11"/>
      <c r="F112" s="102">
        <v>0</v>
      </c>
      <c r="G112" s="23">
        <v>0</v>
      </c>
      <c r="H112" s="98"/>
      <c r="P112" s="54"/>
    </row>
    <row r="113" spans="2:16" ht="16" x14ac:dyDescent="0.2">
      <c r="B113" s="24" t="s">
        <v>5</v>
      </c>
      <c r="C113" s="25" t="s">
        <v>37</v>
      </c>
      <c r="D113" s="25"/>
      <c r="E113" s="11"/>
      <c r="F113" s="102">
        <f>SUM(F101:F112)</f>
        <v>0</v>
      </c>
      <c r="G113" s="23">
        <f>SUM(G101:G112)</f>
        <v>0</v>
      </c>
      <c r="H113" s="96"/>
      <c r="P113" s="54"/>
    </row>
    <row r="114" spans="2:16" ht="16" x14ac:dyDescent="0.2">
      <c r="B114" s="9" t="s">
        <v>6</v>
      </c>
      <c r="C114" s="7" t="s">
        <v>88</v>
      </c>
      <c r="D114" s="7"/>
      <c r="E114" s="61"/>
      <c r="F114" s="103"/>
      <c r="G114" s="31"/>
      <c r="H114" s="96"/>
      <c r="P114" s="54"/>
    </row>
    <row r="115" spans="2:16" ht="16" x14ac:dyDescent="0.2">
      <c r="B115" s="9"/>
      <c r="C115" s="7" t="s">
        <v>94</v>
      </c>
      <c r="D115" s="7"/>
      <c r="E115" s="74">
        <v>0.44</v>
      </c>
      <c r="F115" s="102">
        <f>ROUND(($E$115)*SUM(F101:F109),0)</f>
        <v>0</v>
      </c>
      <c r="G115" s="23">
        <f>ROUND(($E$115)*SUM(G101:G109),0)</f>
        <v>0</v>
      </c>
      <c r="H115" s="96"/>
      <c r="P115" s="54"/>
    </row>
    <row r="116" spans="2:16" ht="16" x14ac:dyDescent="0.2">
      <c r="B116" s="9"/>
      <c r="C116" s="7" t="s">
        <v>95</v>
      </c>
      <c r="D116" s="7"/>
      <c r="E116" s="71">
        <v>7.6499999999999999E-2</v>
      </c>
      <c r="F116" s="102">
        <f>ROUND($E$116*F112,0)</f>
        <v>0</v>
      </c>
      <c r="G116" s="23">
        <f>ROUND($E$116*G112,0)</f>
        <v>0</v>
      </c>
      <c r="H116" s="96"/>
      <c r="P116" s="54"/>
    </row>
    <row r="117" spans="2:16" ht="16" x14ac:dyDescent="0.2">
      <c r="B117" s="9" t="s">
        <v>7</v>
      </c>
      <c r="C117" s="7" t="s">
        <v>89</v>
      </c>
      <c r="D117" s="7"/>
      <c r="E117" s="71"/>
      <c r="F117" s="102">
        <f>SUM(F115:F116)</f>
        <v>0</v>
      </c>
      <c r="G117" s="23">
        <f>SUM(G115:G116)</f>
        <v>0</v>
      </c>
      <c r="H117" s="96"/>
      <c r="P117" s="54"/>
    </row>
    <row r="118" spans="2:16" ht="16" x14ac:dyDescent="0.2">
      <c r="B118" s="9" t="s">
        <v>8</v>
      </c>
      <c r="C118" s="7" t="s">
        <v>38</v>
      </c>
      <c r="D118" s="7"/>
      <c r="E118" s="11"/>
      <c r="F118" s="102">
        <f>SUM(F113+F117)</f>
        <v>0</v>
      </c>
      <c r="G118" s="23">
        <f>SUM(G113+G117)</f>
        <v>0</v>
      </c>
      <c r="H118" s="96"/>
      <c r="P118" s="54"/>
    </row>
    <row r="119" spans="2:16" ht="16" x14ac:dyDescent="0.2">
      <c r="B119" s="9" t="s">
        <v>9</v>
      </c>
      <c r="C119" s="7" t="s">
        <v>28</v>
      </c>
      <c r="D119" s="7"/>
      <c r="E119" s="11"/>
      <c r="F119" s="102">
        <f t="shared" ref="F119:G121" si="4">ROUND(SUM(F74+(F74*$K$13)),0)</f>
        <v>0</v>
      </c>
      <c r="G119" s="23">
        <f t="shared" si="4"/>
        <v>0</v>
      </c>
      <c r="H119" s="96"/>
      <c r="P119" s="54"/>
    </row>
    <row r="120" spans="2:16" ht="16" x14ac:dyDescent="0.2">
      <c r="B120" s="9" t="s">
        <v>10</v>
      </c>
      <c r="C120" s="17" t="s">
        <v>19</v>
      </c>
      <c r="D120" s="7"/>
      <c r="E120" s="11"/>
      <c r="F120" s="102">
        <f t="shared" si="4"/>
        <v>0</v>
      </c>
      <c r="G120" s="23">
        <f t="shared" si="4"/>
        <v>0</v>
      </c>
      <c r="H120" s="96"/>
      <c r="M120" s="43" t="s">
        <v>61</v>
      </c>
      <c r="P120" s="54"/>
    </row>
    <row r="121" spans="2:16" ht="16" x14ac:dyDescent="0.2">
      <c r="B121" s="9" t="s">
        <v>11</v>
      </c>
      <c r="C121" s="17" t="s">
        <v>34</v>
      </c>
      <c r="D121" s="7"/>
      <c r="E121" s="11"/>
      <c r="F121" s="102">
        <f t="shared" si="4"/>
        <v>0</v>
      </c>
      <c r="G121" s="23">
        <f t="shared" si="4"/>
        <v>0</v>
      </c>
      <c r="H121" s="96"/>
      <c r="K121" s="44" t="s">
        <v>55</v>
      </c>
      <c r="M121" s="43" t="s">
        <v>62</v>
      </c>
      <c r="P121" s="54"/>
    </row>
    <row r="122" spans="2:16" ht="16" x14ac:dyDescent="0.2">
      <c r="B122" s="9" t="s">
        <v>12</v>
      </c>
      <c r="C122" s="17" t="s">
        <v>35</v>
      </c>
      <c r="D122" s="7"/>
      <c r="E122" s="11"/>
      <c r="F122" s="104"/>
      <c r="G122" s="32"/>
      <c r="H122" s="96"/>
      <c r="K122" s="44" t="s">
        <v>56</v>
      </c>
      <c r="L122" s="42" t="s">
        <v>58</v>
      </c>
      <c r="M122" s="43" t="s">
        <v>63</v>
      </c>
      <c r="P122" s="54"/>
    </row>
    <row r="123" spans="2:16" ht="16" x14ac:dyDescent="0.2">
      <c r="B123" s="26"/>
      <c r="C123" s="17" t="s">
        <v>39</v>
      </c>
      <c r="D123" s="7"/>
      <c r="E123" s="11"/>
      <c r="F123" s="102">
        <f>SUM(L123:L126)</f>
        <v>0</v>
      </c>
      <c r="G123" s="23">
        <v>0</v>
      </c>
      <c r="H123" s="96"/>
      <c r="K123" s="36" t="s">
        <v>50</v>
      </c>
      <c r="L123" s="39"/>
      <c r="M123" s="45">
        <f>IF(L123+M35+M78&gt;=25000,25000-(M35+M78),L123)</f>
        <v>0</v>
      </c>
      <c r="P123" s="54"/>
    </row>
    <row r="124" spans="2:16" ht="16" x14ac:dyDescent="0.2">
      <c r="B124" s="9"/>
      <c r="C124" s="17" t="s">
        <v>40</v>
      </c>
      <c r="D124" s="7"/>
      <c r="E124" s="11"/>
      <c r="F124" s="102">
        <f t="shared" ref="F124:G126" si="5">ROUND(SUM(F79+(F79*$K$13)),0)</f>
        <v>0</v>
      </c>
      <c r="G124" s="23">
        <f t="shared" si="5"/>
        <v>0</v>
      </c>
      <c r="H124" s="96"/>
      <c r="K124" s="37" t="s">
        <v>51</v>
      </c>
      <c r="L124" s="40"/>
      <c r="M124" s="45">
        <f>IF(L124+M36+M79&gt;=25000,25000-(M36+M79),L124)</f>
        <v>0</v>
      </c>
      <c r="P124" s="54"/>
    </row>
    <row r="125" spans="2:16" ht="16" x14ac:dyDescent="0.2">
      <c r="B125" s="9"/>
      <c r="C125" s="17" t="s">
        <v>87</v>
      </c>
      <c r="D125" s="7"/>
      <c r="E125" s="11"/>
      <c r="F125" s="102">
        <f t="shared" si="5"/>
        <v>0</v>
      </c>
      <c r="G125" s="23">
        <f t="shared" si="5"/>
        <v>0</v>
      </c>
      <c r="H125" s="96"/>
      <c r="K125" s="37" t="s">
        <v>52</v>
      </c>
      <c r="L125" s="40"/>
      <c r="M125" s="45">
        <f>IF(L125+M37+M80&gt;=25000,25000-(M37+M80),L125)</f>
        <v>0</v>
      </c>
      <c r="P125" s="54"/>
    </row>
    <row r="126" spans="2:16" ht="16" x14ac:dyDescent="0.2">
      <c r="B126" s="9" t="s">
        <v>13</v>
      </c>
      <c r="C126" s="17" t="s">
        <v>36</v>
      </c>
      <c r="D126" s="7"/>
      <c r="E126" s="11"/>
      <c r="F126" s="102">
        <f t="shared" si="5"/>
        <v>0</v>
      </c>
      <c r="G126" s="23">
        <f t="shared" si="5"/>
        <v>0</v>
      </c>
      <c r="H126" s="96"/>
      <c r="K126" s="38" t="s">
        <v>53</v>
      </c>
      <c r="L126" s="41"/>
      <c r="M126" s="45">
        <f>IF(L126+M38+M81&gt;=25000,25000-(M38+M81),L126)</f>
        <v>0</v>
      </c>
      <c r="P126" s="54"/>
    </row>
    <row r="127" spans="2:16" ht="16" x14ac:dyDescent="0.2">
      <c r="B127" s="9" t="s">
        <v>14</v>
      </c>
      <c r="C127" s="7" t="s">
        <v>18</v>
      </c>
      <c r="D127" s="7"/>
      <c r="E127" s="11"/>
      <c r="F127" s="102">
        <v>0</v>
      </c>
      <c r="G127" s="23">
        <v>0</v>
      </c>
      <c r="H127" s="96"/>
      <c r="P127" s="54"/>
    </row>
    <row r="128" spans="2:16" ht="16" x14ac:dyDescent="0.2">
      <c r="B128" s="9" t="s">
        <v>15</v>
      </c>
      <c r="C128" s="7" t="s">
        <v>112</v>
      </c>
      <c r="D128" s="7"/>
      <c r="E128" s="11"/>
      <c r="F128" s="102">
        <v>0</v>
      </c>
      <c r="G128" s="23">
        <v>0</v>
      </c>
      <c r="H128" s="96"/>
      <c r="P128" s="54"/>
    </row>
    <row r="129" spans="1:16" ht="16" x14ac:dyDescent="0.2">
      <c r="B129" s="9" t="s">
        <v>86</v>
      </c>
      <c r="C129" s="66" t="s">
        <v>107</v>
      </c>
      <c r="D129" s="76"/>
      <c r="E129" s="113">
        <v>0.36</v>
      </c>
      <c r="F129" s="80">
        <f>F110*E129</f>
        <v>0</v>
      </c>
      <c r="G129" s="32"/>
      <c r="H129" s="96"/>
      <c r="P129" s="54"/>
    </row>
    <row r="130" spans="1:16" ht="16" x14ac:dyDescent="0.2">
      <c r="B130" s="9" t="s">
        <v>90</v>
      </c>
      <c r="C130" s="7" t="s">
        <v>29</v>
      </c>
      <c r="D130" s="7"/>
      <c r="E130" s="11"/>
      <c r="F130" s="102">
        <f>SUM(F118:F129)</f>
        <v>0</v>
      </c>
      <c r="G130" s="23">
        <f>SUM(G118:G129)</f>
        <v>0</v>
      </c>
      <c r="H130" s="96"/>
      <c r="P130" s="54"/>
    </row>
    <row r="131" spans="1:16" ht="16" x14ac:dyDescent="0.2">
      <c r="B131" s="9" t="s">
        <v>91</v>
      </c>
      <c r="C131" s="7" t="s">
        <v>41</v>
      </c>
      <c r="D131" s="7"/>
      <c r="E131" s="11"/>
      <c r="F131" s="104"/>
      <c r="G131" s="32"/>
      <c r="H131" s="99"/>
      <c r="P131" s="54"/>
    </row>
    <row r="132" spans="1:16" ht="16" x14ac:dyDescent="0.2">
      <c r="B132" s="34" t="s">
        <v>42</v>
      </c>
      <c r="C132" s="81">
        <f>C42</f>
        <v>0.48</v>
      </c>
      <c r="D132" s="82" t="s">
        <v>43</v>
      </c>
      <c r="E132" s="83">
        <f>IF($M$123&gt;25000,"25000",$M$123)+IF($M$124&gt;25000,"25000",$M$124)+IF($M$125&gt;25000,"25000",$M$125)+IF($M$126&gt;25000,"25000",$M$126)+$F$130-$F$123-$F$127-$F$129-$F$128</f>
        <v>0</v>
      </c>
      <c r="F132" s="105">
        <f>ROUND(E132*C132,0)</f>
        <v>0</v>
      </c>
      <c r="G132" s="85">
        <f>ROUND((G130-G127-G123-G129-G128)*K42,0)</f>
        <v>0</v>
      </c>
      <c r="H132" s="2"/>
      <c r="I132" s="64"/>
      <c r="P132" s="54"/>
    </row>
    <row r="133" spans="1:16" ht="16" x14ac:dyDescent="0.2">
      <c r="B133" s="34"/>
      <c r="C133" s="81"/>
      <c r="D133" s="82" t="s">
        <v>99</v>
      </c>
      <c r="E133" s="83"/>
      <c r="F133" s="104"/>
      <c r="G133" s="85">
        <v>0</v>
      </c>
      <c r="H133" s="2"/>
      <c r="I133" s="64"/>
      <c r="P133" s="54"/>
    </row>
    <row r="134" spans="1:16" ht="17" thickBot="1" x14ac:dyDescent="0.25">
      <c r="A134" s="65"/>
      <c r="B134" s="109" t="s">
        <v>113</v>
      </c>
      <c r="C134" s="110" t="s">
        <v>32</v>
      </c>
      <c r="D134" s="111"/>
      <c r="E134" s="111"/>
      <c r="F134" s="106">
        <f>SUM(F130:F133)</f>
        <v>0</v>
      </c>
      <c r="G134" s="35">
        <f>SUM(G130:G133)</f>
        <v>0</v>
      </c>
      <c r="H134" s="70"/>
      <c r="I134" s="70"/>
      <c r="J134" s="70"/>
      <c r="P134" s="54"/>
    </row>
    <row r="135" spans="1:16" ht="16" x14ac:dyDescent="0.2">
      <c r="A135" s="65"/>
      <c r="B135" s="65" t="str">
        <f>B45</f>
        <v xml:space="preserve">**Base = MTDC = Total Direct Costs - Equipment - Each Subcontract in excess of $25,000 (only the first $25,000 of each </v>
      </c>
      <c r="C135" s="22"/>
      <c r="D135" s="2"/>
      <c r="E135" s="2"/>
      <c r="F135" s="2"/>
      <c r="G135" s="2"/>
      <c r="H135" s="120"/>
      <c r="I135" s="120"/>
      <c r="J135" s="120"/>
      <c r="P135" s="54"/>
    </row>
    <row r="136" spans="1:16" ht="16" x14ac:dyDescent="0.2">
      <c r="A136" s="65"/>
      <c r="C136" s="65" t="str">
        <f>C46</f>
        <v>subcontract is included) - Tuition Remission - Participant Support Costs</v>
      </c>
      <c r="D136" s="2"/>
      <c r="E136" s="2"/>
      <c r="F136" s="2"/>
      <c r="G136" s="2"/>
      <c r="H136" s="120"/>
      <c r="I136" s="120"/>
      <c r="J136" s="120"/>
      <c r="P136" s="54"/>
    </row>
    <row r="137" spans="1:16" ht="23.25" customHeight="1" x14ac:dyDescent="0.2">
      <c r="A137" s="135"/>
      <c r="B137" s="135"/>
      <c r="C137" s="135"/>
      <c r="D137" s="135" t="s">
        <v>16</v>
      </c>
      <c r="E137" s="135"/>
      <c r="F137" s="135"/>
      <c r="G137" s="135"/>
      <c r="H137" s="135"/>
      <c r="I137" s="135"/>
      <c r="J137" s="90"/>
      <c r="P137" s="54"/>
    </row>
    <row r="138" spans="1:16" ht="16" x14ac:dyDescent="0.2">
      <c r="A138" s="127"/>
      <c r="B138" s="127"/>
      <c r="C138" s="127"/>
      <c r="D138" s="127"/>
      <c r="E138" s="127" t="s">
        <v>20</v>
      </c>
      <c r="F138" s="127"/>
      <c r="G138" s="127"/>
      <c r="H138" s="127"/>
      <c r="I138" s="127"/>
      <c r="J138" s="22"/>
      <c r="P138" s="54"/>
    </row>
    <row r="139" spans="1:16" ht="16" x14ac:dyDescent="0.2">
      <c r="A139" s="127"/>
      <c r="B139" s="127"/>
      <c r="C139" s="127"/>
      <c r="D139" s="127"/>
      <c r="E139" s="127" t="s">
        <v>46</v>
      </c>
      <c r="F139" s="127"/>
      <c r="G139" s="127"/>
      <c r="H139" s="127"/>
      <c r="I139" s="127"/>
      <c r="P139" s="54"/>
    </row>
    <row r="140" spans="1:16" ht="36.75" customHeight="1" x14ac:dyDescent="0.2">
      <c r="C140" s="4" t="s">
        <v>22</v>
      </c>
      <c r="D140" s="90"/>
      <c r="E140" s="129" t="str">
        <f>E5</f>
        <v>(Insert project title here.  Sheet will auto-fill on subsequent years/composite)</v>
      </c>
      <c r="F140" s="129"/>
      <c r="G140" s="129"/>
      <c r="H140" s="129"/>
      <c r="P140" s="54"/>
    </row>
    <row r="141" spans="1:16" ht="16" x14ac:dyDescent="0.2">
      <c r="B141" s="4"/>
      <c r="C141" s="48" t="s">
        <v>21</v>
      </c>
      <c r="E141" s="121" t="str">
        <f>E6</f>
        <v>(Insert investigator(s) here.  Sheet will auto-fill on subsequent years/composite)</v>
      </c>
      <c r="F141" s="121"/>
      <c r="G141" s="121"/>
      <c r="H141" s="123"/>
      <c r="P141" s="54"/>
    </row>
    <row r="142" spans="1:16" ht="16" x14ac:dyDescent="0.2">
      <c r="H142" s="98"/>
      <c r="K142" s="49" t="s">
        <v>78</v>
      </c>
      <c r="P142" s="54"/>
    </row>
    <row r="143" spans="1:16" ht="17" thickBot="1" x14ac:dyDescent="0.25">
      <c r="H143" s="96"/>
      <c r="K143" s="57">
        <f>K99+(12*31)</f>
        <v>43120</v>
      </c>
      <c r="P143" s="54"/>
    </row>
    <row r="144" spans="1:16" ht="17" thickBot="1" x14ac:dyDescent="0.25">
      <c r="B144" s="6"/>
      <c r="C144" s="6"/>
      <c r="D144" s="6"/>
      <c r="E144" s="6"/>
      <c r="F144" s="68" t="s">
        <v>23</v>
      </c>
      <c r="G144" s="68" t="s">
        <v>98</v>
      </c>
      <c r="H144" s="96"/>
      <c r="K144" s="49"/>
      <c r="P144" s="54"/>
    </row>
    <row r="145" spans="2:16" ht="16" x14ac:dyDescent="0.2">
      <c r="B145" s="62" t="s">
        <v>0</v>
      </c>
      <c r="C145" s="63" t="s">
        <v>84</v>
      </c>
      <c r="D145" s="63"/>
      <c r="E145" s="108"/>
      <c r="F145" s="101"/>
      <c r="G145" s="60"/>
      <c r="H145" s="96"/>
      <c r="K145" s="115"/>
      <c r="P145" s="54"/>
    </row>
    <row r="146" spans="2:16" ht="16" x14ac:dyDescent="0.2">
      <c r="B146" s="9"/>
      <c r="C146" s="10" t="s">
        <v>1</v>
      </c>
      <c r="D146" s="7" t="str">
        <f>IF(D11=""," ",D11)</f>
        <v xml:space="preserve"> </v>
      </c>
      <c r="E146" s="11"/>
      <c r="F146" s="102">
        <f t="shared" ref="F146:G151" si="6">ROUND(SUM(F101+(F101*$K$10)),0)</f>
        <v>0</v>
      </c>
      <c r="G146" s="23">
        <f t="shared" si="6"/>
        <v>0</v>
      </c>
      <c r="H146" s="96"/>
      <c r="P146" s="54"/>
    </row>
    <row r="147" spans="2:16" ht="16" x14ac:dyDescent="0.2">
      <c r="B147" s="9"/>
      <c r="C147" s="10" t="s">
        <v>2</v>
      </c>
      <c r="D147" s="7" t="str">
        <f>IF(D12=""," ",D12)</f>
        <v xml:space="preserve"> </v>
      </c>
      <c r="E147" s="11"/>
      <c r="F147" s="102">
        <f t="shared" si="6"/>
        <v>0</v>
      </c>
      <c r="G147" s="23">
        <f t="shared" si="6"/>
        <v>0</v>
      </c>
      <c r="H147" s="96"/>
      <c r="P147" s="54"/>
    </row>
    <row r="148" spans="2:16" ht="16" x14ac:dyDescent="0.2">
      <c r="B148" s="9"/>
      <c r="C148" s="10" t="s">
        <v>3</v>
      </c>
      <c r="D148" s="7" t="str">
        <f>IF(D13=""," ",D13)</f>
        <v xml:space="preserve"> </v>
      </c>
      <c r="E148" s="11"/>
      <c r="F148" s="102">
        <f t="shared" si="6"/>
        <v>0</v>
      </c>
      <c r="G148" s="23">
        <f t="shared" si="6"/>
        <v>0</v>
      </c>
      <c r="H148" s="96"/>
      <c r="P148" s="54"/>
    </row>
    <row r="149" spans="2:16" ht="16" x14ac:dyDescent="0.2">
      <c r="B149" s="9"/>
      <c r="C149" s="10" t="s">
        <v>4</v>
      </c>
      <c r="D149" s="7" t="str">
        <f>IF(D14=""," ",D14)</f>
        <v xml:space="preserve"> </v>
      </c>
      <c r="E149" s="11"/>
      <c r="F149" s="102">
        <f t="shared" si="6"/>
        <v>0</v>
      </c>
      <c r="G149" s="23">
        <f t="shared" si="6"/>
        <v>0</v>
      </c>
      <c r="H149" s="98"/>
      <c r="P149" s="54"/>
    </row>
    <row r="150" spans="2:16" ht="16" x14ac:dyDescent="0.2">
      <c r="B150" s="9"/>
      <c r="C150" s="12" t="s">
        <v>24</v>
      </c>
      <c r="D150" s="7" t="str">
        <f>IF(D15=""," ",D15)</f>
        <v xml:space="preserve"> </v>
      </c>
      <c r="E150" s="11"/>
      <c r="F150" s="102">
        <f t="shared" si="6"/>
        <v>0</v>
      </c>
      <c r="G150" s="23">
        <f t="shared" si="6"/>
        <v>0</v>
      </c>
      <c r="H150" s="96"/>
      <c r="P150" s="54"/>
    </row>
    <row r="151" spans="2:16" ht="16" x14ac:dyDescent="0.2">
      <c r="B151" s="9"/>
      <c r="C151" s="12" t="s">
        <v>25</v>
      </c>
      <c r="D151" s="7" t="s">
        <v>48</v>
      </c>
      <c r="E151" s="11"/>
      <c r="F151" s="102">
        <f t="shared" si="6"/>
        <v>0</v>
      </c>
      <c r="G151" s="23">
        <f t="shared" si="6"/>
        <v>0</v>
      </c>
      <c r="H151" s="96"/>
      <c r="P151" s="54"/>
    </row>
    <row r="152" spans="2:16" ht="16" x14ac:dyDescent="0.2">
      <c r="B152" s="9" t="s">
        <v>33</v>
      </c>
      <c r="C152" s="66" t="s">
        <v>85</v>
      </c>
      <c r="D152" s="7"/>
      <c r="E152" s="11"/>
      <c r="F152" s="103"/>
      <c r="G152" s="31"/>
      <c r="H152" s="96"/>
      <c r="P152" s="54"/>
    </row>
    <row r="153" spans="2:16" ht="16" x14ac:dyDescent="0.2">
      <c r="B153" s="9"/>
      <c r="C153" s="12" t="s">
        <v>1</v>
      </c>
      <c r="D153" s="7" t="s">
        <v>30</v>
      </c>
      <c r="E153" s="11"/>
      <c r="F153" s="102">
        <f>ROUND(SUM(F108+(F108*$K$10)),0)</f>
        <v>0</v>
      </c>
      <c r="G153" s="23">
        <f>ROUND(SUM(G108+(G108*$K$10)),0)</f>
        <v>0</v>
      </c>
      <c r="H153" s="96"/>
      <c r="P153" s="54"/>
    </row>
    <row r="154" spans="2:16" ht="16" x14ac:dyDescent="0.2">
      <c r="B154" s="9"/>
      <c r="C154" s="12" t="s">
        <v>2</v>
      </c>
      <c r="D154" s="7" t="s">
        <v>31</v>
      </c>
      <c r="E154" s="11"/>
      <c r="F154" s="102">
        <f>ROUND(SUM(F109+(F109*$K$10)),0)</f>
        <v>0</v>
      </c>
      <c r="G154" s="23">
        <f>ROUND(SUM(G109+(G109*$K$10)),0)</f>
        <v>0</v>
      </c>
      <c r="H154" s="96"/>
      <c r="P154" s="54"/>
    </row>
    <row r="155" spans="2:16" ht="16" x14ac:dyDescent="0.2">
      <c r="B155" s="9"/>
      <c r="C155" s="12" t="s">
        <v>3</v>
      </c>
      <c r="D155" s="7" t="s">
        <v>26</v>
      </c>
      <c r="E155" s="11"/>
      <c r="F155" s="102">
        <f>ROUND(SUM(F110+(F110*$K$10)),0)</f>
        <v>0</v>
      </c>
      <c r="G155" s="31"/>
      <c r="H155" s="96"/>
      <c r="P155" s="54"/>
    </row>
    <row r="156" spans="2:16" ht="16" x14ac:dyDescent="0.2">
      <c r="B156" s="9"/>
      <c r="C156" s="12" t="s">
        <v>4</v>
      </c>
      <c r="D156" s="7" t="s">
        <v>27</v>
      </c>
      <c r="E156" s="11"/>
      <c r="F156" s="102">
        <f>ROUND(SUM(F111+(F111*$K$10)),0)</f>
        <v>0</v>
      </c>
      <c r="G156" s="23">
        <f>ROUND(SUM(G111+(G111*$K$10)),0)</f>
        <v>0</v>
      </c>
      <c r="H156" s="98"/>
    </row>
    <row r="157" spans="2:16" ht="16" x14ac:dyDescent="0.2">
      <c r="B157" s="9"/>
      <c r="C157" s="12" t="s">
        <v>24</v>
      </c>
      <c r="D157" s="7" t="s">
        <v>92</v>
      </c>
      <c r="E157" s="11"/>
      <c r="F157" s="102">
        <v>0</v>
      </c>
      <c r="G157" s="23">
        <v>0</v>
      </c>
      <c r="H157" s="96"/>
    </row>
    <row r="158" spans="2:16" ht="16" x14ac:dyDescent="0.2">
      <c r="B158" s="24" t="s">
        <v>5</v>
      </c>
      <c r="C158" s="25" t="s">
        <v>37</v>
      </c>
      <c r="D158" s="25"/>
      <c r="E158" s="11"/>
      <c r="F158" s="102">
        <f>SUM(F146:F157)</f>
        <v>0</v>
      </c>
      <c r="G158" s="23">
        <f>SUM(G146:G157)</f>
        <v>0</v>
      </c>
      <c r="H158" s="96"/>
    </row>
    <row r="159" spans="2:16" ht="16" x14ac:dyDescent="0.2">
      <c r="B159" s="9" t="s">
        <v>6</v>
      </c>
      <c r="C159" s="7" t="s">
        <v>88</v>
      </c>
      <c r="D159" s="7"/>
      <c r="E159" s="61"/>
      <c r="F159" s="103"/>
      <c r="G159" s="31"/>
      <c r="H159" s="96"/>
    </row>
    <row r="160" spans="2:16" ht="16" x14ac:dyDescent="0.2">
      <c r="B160" s="9"/>
      <c r="C160" s="7" t="s">
        <v>94</v>
      </c>
      <c r="D160" s="7"/>
      <c r="E160" s="74">
        <v>0.44</v>
      </c>
      <c r="F160" s="102">
        <f>ROUND(($E$160)*SUM(F146:F154),0)</f>
        <v>0</v>
      </c>
      <c r="G160" s="23">
        <f>ROUND(($E$160)*SUM(G146:G154),0)</f>
        <v>0</v>
      </c>
      <c r="H160" s="96"/>
    </row>
    <row r="161" spans="2:13" ht="16" x14ac:dyDescent="0.2">
      <c r="B161" s="9"/>
      <c r="C161" s="7" t="s">
        <v>95</v>
      </c>
      <c r="D161" s="7"/>
      <c r="E161" s="71">
        <v>7.6499999999999999E-2</v>
      </c>
      <c r="F161" s="102">
        <f>ROUND($E$161*F157,0)</f>
        <v>0</v>
      </c>
      <c r="G161" s="23">
        <f>ROUND($E$161*G157,0)</f>
        <v>0</v>
      </c>
      <c r="H161" s="96"/>
      <c r="M161" s="43" t="s">
        <v>61</v>
      </c>
    </row>
    <row r="162" spans="2:13" ht="16" x14ac:dyDescent="0.2">
      <c r="B162" s="9" t="s">
        <v>7</v>
      </c>
      <c r="C162" s="7" t="s">
        <v>89</v>
      </c>
      <c r="D162" s="7"/>
      <c r="E162" s="71"/>
      <c r="F162" s="102">
        <f>SUM(F160:F161)</f>
        <v>0</v>
      </c>
      <c r="G162" s="23">
        <f>SUM(G160:G161)</f>
        <v>0</v>
      </c>
      <c r="H162" s="96"/>
      <c r="K162" s="44" t="s">
        <v>55</v>
      </c>
      <c r="M162" s="43" t="s">
        <v>62</v>
      </c>
    </row>
    <row r="163" spans="2:13" ht="16" x14ac:dyDescent="0.2">
      <c r="B163" s="13" t="s">
        <v>8</v>
      </c>
      <c r="C163" s="6" t="s">
        <v>38</v>
      </c>
      <c r="D163" s="6"/>
      <c r="E163" s="6"/>
      <c r="F163" s="102">
        <f>SUM(F158+F162)</f>
        <v>0</v>
      </c>
      <c r="G163" s="23">
        <f>SUM(G158+G162)</f>
        <v>0</v>
      </c>
      <c r="H163" s="96"/>
      <c r="K163" s="44" t="s">
        <v>56</v>
      </c>
      <c r="L163" s="42" t="s">
        <v>59</v>
      </c>
      <c r="M163" s="43" t="s">
        <v>63</v>
      </c>
    </row>
    <row r="164" spans="2:13" ht="16" x14ac:dyDescent="0.2">
      <c r="B164" s="9" t="s">
        <v>9</v>
      </c>
      <c r="C164" s="7" t="s">
        <v>28</v>
      </c>
      <c r="D164" s="7"/>
      <c r="E164" s="11"/>
      <c r="F164" s="102">
        <f t="shared" ref="F164:G166" si="7">ROUND(SUM(F119+(F119*$K$13)),0)</f>
        <v>0</v>
      </c>
      <c r="G164" s="23">
        <f t="shared" si="7"/>
        <v>0</v>
      </c>
      <c r="H164" s="96"/>
      <c r="K164" s="36" t="s">
        <v>50</v>
      </c>
      <c r="L164" s="39"/>
      <c r="M164" s="45">
        <f>IF(L164+M35+M78+M123&gt;=25000,25000-(M35+M78+M123),L164)</f>
        <v>0</v>
      </c>
    </row>
    <row r="165" spans="2:13" ht="16" x14ac:dyDescent="0.2">
      <c r="B165" s="9" t="s">
        <v>10</v>
      </c>
      <c r="C165" s="17" t="s">
        <v>19</v>
      </c>
      <c r="D165" s="7"/>
      <c r="E165" s="11"/>
      <c r="F165" s="102">
        <f t="shared" si="7"/>
        <v>0</v>
      </c>
      <c r="G165" s="23">
        <f t="shared" si="7"/>
        <v>0</v>
      </c>
      <c r="H165" s="96"/>
      <c r="K165" s="37" t="s">
        <v>51</v>
      </c>
      <c r="L165" s="40"/>
      <c r="M165" s="45">
        <f>IF(L165+M36+M79+M124&gt;=25000,25000-(M36+M79+M124),L165)</f>
        <v>0</v>
      </c>
    </row>
    <row r="166" spans="2:13" ht="16" x14ac:dyDescent="0.2">
      <c r="B166" s="9" t="s">
        <v>11</v>
      </c>
      <c r="C166" s="17" t="s">
        <v>34</v>
      </c>
      <c r="D166" s="7"/>
      <c r="E166" s="11"/>
      <c r="F166" s="102">
        <f t="shared" si="7"/>
        <v>0</v>
      </c>
      <c r="G166" s="23">
        <f t="shared" si="7"/>
        <v>0</v>
      </c>
      <c r="H166" s="96"/>
      <c r="K166" s="37" t="s">
        <v>52</v>
      </c>
      <c r="L166" s="40"/>
      <c r="M166" s="45">
        <f>IF(L166+M37+M80+M125&gt;=25000,25000-(M37+M80+M125),L166)</f>
        <v>0</v>
      </c>
    </row>
    <row r="167" spans="2:13" ht="16" x14ac:dyDescent="0.2">
      <c r="B167" s="9" t="s">
        <v>12</v>
      </c>
      <c r="C167" s="17" t="s">
        <v>35</v>
      </c>
      <c r="D167" s="7"/>
      <c r="E167" s="11"/>
      <c r="F167" s="104"/>
      <c r="G167" s="32"/>
      <c r="H167" s="96"/>
      <c r="K167" s="38" t="s">
        <v>53</v>
      </c>
      <c r="L167" s="41"/>
      <c r="M167" s="45">
        <f>IF(L167+M38+M81+M126&gt;=25000,25000-(M38+M81+M126),L167)</f>
        <v>0</v>
      </c>
    </row>
    <row r="168" spans="2:13" ht="16" x14ac:dyDescent="0.2">
      <c r="B168" s="26"/>
      <c r="C168" s="17" t="s">
        <v>39</v>
      </c>
      <c r="D168" s="7"/>
      <c r="E168" s="11"/>
      <c r="F168" s="102">
        <f>SUM(L164:L167)</f>
        <v>0</v>
      </c>
      <c r="G168" s="23">
        <v>0</v>
      </c>
      <c r="H168" s="96"/>
    </row>
    <row r="169" spans="2:13" ht="16" x14ac:dyDescent="0.2">
      <c r="B169" s="9"/>
      <c r="C169" s="17" t="s">
        <v>40</v>
      </c>
      <c r="D169" s="7"/>
      <c r="E169" s="11"/>
      <c r="F169" s="102">
        <f t="shared" ref="F169:G171" si="8">ROUND(SUM(F124+(F124*$K$13)),0)</f>
        <v>0</v>
      </c>
      <c r="G169" s="23">
        <f t="shared" si="8"/>
        <v>0</v>
      </c>
      <c r="H169" s="96"/>
    </row>
    <row r="170" spans="2:13" ht="16" x14ac:dyDescent="0.2">
      <c r="B170" s="9"/>
      <c r="C170" s="17" t="s">
        <v>87</v>
      </c>
      <c r="D170" s="7"/>
      <c r="E170" s="11"/>
      <c r="F170" s="102">
        <f t="shared" si="8"/>
        <v>0</v>
      </c>
      <c r="G170" s="23">
        <f t="shared" si="8"/>
        <v>0</v>
      </c>
      <c r="H170" s="96"/>
    </row>
    <row r="171" spans="2:13" ht="16" x14ac:dyDescent="0.2">
      <c r="B171" s="9" t="s">
        <v>13</v>
      </c>
      <c r="C171" s="17" t="s">
        <v>36</v>
      </c>
      <c r="D171" s="7"/>
      <c r="E171" s="11"/>
      <c r="F171" s="102">
        <f t="shared" si="8"/>
        <v>0</v>
      </c>
      <c r="G171" s="23">
        <f t="shared" si="8"/>
        <v>0</v>
      </c>
      <c r="H171" s="96"/>
    </row>
    <row r="172" spans="2:13" ht="16" x14ac:dyDescent="0.2">
      <c r="B172" s="9" t="s">
        <v>14</v>
      </c>
      <c r="C172" s="7" t="s">
        <v>18</v>
      </c>
      <c r="D172" s="7"/>
      <c r="E172" s="11"/>
      <c r="F172" s="102">
        <v>0</v>
      </c>
      <c r="G172" s="23">
        <v>0</v>
      </c>
      <c r="H172" s="96"/>
    </row>
    <row r="173" spans="2:13" ht="16" x14ac:dyDescent="0.2">
      <c r="B173" s="9" t="s">
        <v>15</v>
      </c>
      <c r="C173" s="7" t="s">
        <v>112</v>
      </c>
      <c r="D173" s="7"/>
      <c r="E173" s="11"/>
      <c r="F173" s="102">
        <v>0</v>
      </c>
      <c r="G173" s="23">
        <v>0</v>
      </c>
      <c r="H173" s="96"/>
    </row>
    <row r="174" spans="2:13" ht="16" x14ac:dyDescent="0.2">
      <c r="B174" s="9" t="s">
        <v>86</v>
      </c>
      <c r="C174" s="66" t="s">
        <v>107</v>
      </c>
      <c r="D174" s="76"/>
      <c r="E174" s="113">
        <v>0.36</v>
      </c>
      <c r="F174" s="80">
        <f>F155*E174</f>
        <v>0</v>
      </c>
      <c r="G174" s="32"/>
      <c r="H174" s="96"/>
    </row>
    <row r="175" spans="2:13" ht="16" x14ac:dyDescent="0.2">
      <c r="B175" s="9" t="s">
        <v>90</v>
      </c>
      <c r="C175" s="7" t="s">
        <v>29</v>
      </c>
      <c r="D175" s="7"/>
      <c r="E175" s="11"/>
      <c r="F175" s="102">
        <f>SUM(F163:F174)</f>
        <v>0</v>
      </c>
      <c r="G175" s="23">
        <f>SUM(G163:G174)</f>
        <v>0</v>
      </c>
      <c r="H175" s="99"/>
    </row>
    <row r="176" spans="2:13" ht="16" x14ac:dyDescent="0.2">
      <c r="B176" s="9" t="s">
        <v>91</v>
      </c>
      <c r="C176" s="7" t="s">
        <v>41</v>
      </c>
      <c r="D176" s="7"/>
      <c r="E176" s="11"/>
      <c r="F176" s="104"/>
      <c r="G176" s="32"/>
      <c r="H176" s="99"/>
    </row>
    <row r="177" spans="1:11" ht="16" x14ac:dyDescent="0.2">
      <c r="B177" s="34" t="s">
        <v>42</v>
      </c>
      <c r="C177" s="81">
        <f>C42</f>
        <v>0.48</v>
      </c>
      <c r="D177" s="82" t="s">
        <v>43</v>
      </c>
      <c r="E177" s="83">
        <f>IF($M$164&gt;25000,"25000",$M$164)+IF($M$165&gt;25000,"25000",$M$165)+IF($M$166&gt;25000,"25000",$M$166)+IF($M$167&gt;25000,"25000",$M$167)+$F$175-$F$168-$F$172-$F$174-$F$173</f>
        <v>0</v>
      </c>
      <c r="F177" s="105">
        <f>ROUND(E177*C177,0)</f>
        <v>0</v>
      </c>
      <c r="G177" s="85">
        <f>ROUND((G175-G172-G168-G174-G173)*K42,0)</f>
        <v>0</v>
      </c>
      <c r="H177" s="99"/>
    </row>
    <row r="178" spans="1:11" ht="16" x14ac:dyDescent="0.2">
      <c r="B178" s="34"/>
      <c r="C178" s="81"/>
      <c r="D178" s="82" t="s">
        <v>99</v>
      </c>
      <c r="E178" s="83"/>
      <c r="F178" s="104"/>
      <c r="G178" s="85">
        <v>0</v>
      </c>
      <c r="H178" s="70"/>
      <c r="I178" s="70"/>
      <c r="J178" s="70"/>
    </row>
    <row r="179" spans="1:11" ht="17" thickBot="1" x14ac:dyDescent="0.25">
      <c r="B179" s="33" t="s">
        <v>113</v>
      </c>
      <c r="C179" s="19" t="s">
        <v>32</v>
      </c>
      <c r="D179" s="20"/>
      <c r="E179" s="21"/>
      <c r="F179" s="106">
        <f>SUM(F175:F178)</f>
        <v>0</v>
      </c>
      <c r="G179" s="35">
        <f>SUM(G175:G178)</f>
        <v>0</v>
      </c>
      <c r="H179" s="120"/>
      <c r="I179" s="120"/>
      <c r="J179" s="120"/>
    </row>
    <row r="180" spans="1:11" ht="16" x14ac:dyDescent="0.2">
      <c r="B180" s="65" t="str">
        <f>B90</f>
        <v xml:space="preserve">**Base = MTDC = Total Direct Costs - Equipment - Each Subcontract in excess of $25,000 (only the first $25,000 of each </v>
      </c>
      <c r="C180" s="22"/>
      <c r="D180" s="6"/>
      <c r="E180" s="6"/>
      <c r="F180" s="116"/>
      <c r="G180" s="116"/>
      <c r="H180" s="120"/>
      <c r="I180" s="120"/>
      <c r="J180" s="120"/>
    </row>
    <row r="181" spans="1:11" ht="19.5" customHeight="1" x14ac:dyDescent="0.2">
      <c r="C181" s="65" t="str">
        <f>C91</f>
        <v>subcontract is included) - Tuition Remission - Participant Support Costs</v>
      </c>
      <c r="D181" s="6"/>
      <c r="E181" s="6"/>
      <c r="F181" s="116"/>
      <c r="G181" s="116"/>
      <c r="H181" s="90"/>
      <c r="I181" s="90"/>
      <c r="J181" s="90"/>
    </row>
    <row r="182" spans="1:11" ht="16" x14ac:dyDescent="0.2">
      <c r="A182" s="135"/>
      <c r="B182" s="135"/>
      <c r="C182" s="135"/>
      <c r="D182" s="135" t="s">
        <v>16</v>
      </c>
      <c r="E182" s="135"/>
      <c r="F182" s="135"/>
      <c r="G182" s="135"/>
      <c r="H182" s="135"/>
      <c r="I182" s="135"/>
      <c r="J182" s="22"/>
    </row>
    <row r="183" spans="1:11" ht="16" x14ac:dyDescent="0.2">
      <c r="A183" s="127"/>
      <c r="B183" s="127"/>
      <c r="C183" s="127"/>
      <c r="D183" s="127"/>
      <c r="E183" s="127" t="s">
        <v>20</v>
      </c>
      <c r="F183" s="127"/>
      <c r="G183" s="127"/>
      <c r="H183" s="127"/>
      <c r="I183" s="127"/>
    </row>
    <row r="184" spans="1:11" ht="16" x14ac:dyDescent="0.2">
      <c r="A184" s="127"/>
      <c r="B184" s="127"/>
      <c r="C184" s="127"/>
      <c r="D184" s="127"/>
      <c r="E184" s="127" t="s">
        <v>47</v>
      </c>
      <c r="F184" s="127"/>
      <c r="G184" s="127"/>
      <c r="H184" s="127"/>
      <c r="I184" s="127"/>
    </row>
    <row r="185" spans="1:11" ht="36.75" customHeight="1" x14ac:dyDescent="0.2">
      <c r="B185" s="4" t="s">
        <v>22</v>
      </c>
      <c r="E185" s="138" t="str">
        <f>E5</f>
        <v>(Insert project title here.  Sheet will auto-fill on subsequent years/composite)</v>
      </c>
      <c r="F185" s="138"/>
      <c r="G185" s="138"/>
      <c r="H185" s="138"/>
    </row>
    <row r="186" spans="1:11" ht="16" x14ac:dyDescent="0.2">
      <c r="B186" s="48" t="s">
        <v>21</v>
      </c>
      <c r="E186" s="121" t="str">
        <f>E6</f>
        <v>(Insert investigator(s) here.  Sheet will auto-fill on subsequent years/composite)</v>
      </c>
      <c r="F186" s="121"/>
      <c r="G186" s="121"/>
      <c r="H186" s="124"/>
      <c r="K186" s="49" t="s">
        <v>79</v>
      </c>
    </row>
    <row r="187" spans="1:11" ht="16" x14ac:dyDescent="0.2">
      <c r="H187" s="96"/>
      <c r="K187" s="57">
        <f>K143+(12*31)</f>
        <v>43492</v>
      </c>
    </row>
    <row r="188" spans="1:11" ht="17" thickBot="1" x14ac:dyDescent="0.25">
      <c r="H188" s="96"/>
      <c r="K188" s="49"/>
    </row>
    <row r="189" spans="1:11" ht="17" thickBot="1" x14ac:dyDescent="0.25">
      <c r="B189" s="6"/>
      <c r="C189" s="6"/>
      <c r="D189" s="6"/>
      <c r="E189" s="6"/>
      <c r="F189" s="68" t="s">
        <v>23</v>
      </c>
      <c r="G189" s="100" t="s">
        <v>98</v>
      </c>
      <c r="H189" s="96"/>
      <c r="K189" s="115"/>
    </row>
    <row r="190" spans="1:11" ht="16" x14ac:dyDescent="0.2">
      <c r="B190" s="62" t="s">
        <v>0</v>
      </c>
      <c r="C190" s="69" t="s">
        <v>84</v>
      </c>
      <c r="D190" s="63"/>
      <c r="E190" s="63"/>
      <c r="F190" s="84"/>
      <c r="G190" s="60"/>
      <c r="H190" s="96"/>
    </row>
    <row r="191" spans="1:11" ht="16" x14ac:dyDescent="0.2">
      <c r="B191" s="9"/>
      <c r="C191" s="10" t="s">
        <v>1</v>
      </c>
      <c r="D191" s="7" t="str">
        <f>IF(D11=""," ",D11)</f>
        <v xml:space="preserve"> </v>
      </c>
      <c r="E191" s="11"/>
      <c r="F191" s="78">
        <f t="shared" ref="F191:G196" si="9">ROUND(SUM(F146+(F146*$K$10)),0)</f>
        <v>0</v>
      </c>
      <c r="G191" s="23">
        <f t="shared" si="9"/>
        <v>0</v>
      </c>
      <c r="H191" s="96"/>
    </row>
    <row r="192" spans="1:11" ht="16" x14ac:dyDescent="0.2">
      <c r="B192" s="9"/>
      <c r="C192" s="10" t="s">
        <v>2</v>
      </c>
      <c r="D192" s="7" t="str">
        <f>IF(D12=""," ",D12)</f>
        <v xml:space="preserve"> </v>
      </c>
      <c r="E192" s="11"/>
      <c r="F192" s="78">
        <f t="shared" si="9"/>
        <v>0</v>
      </c>
      <c r="G192" s="23">
        <f t="shared" si="9"/>
        <v>0</v>
      </c>
      <c r="H192" s="96"/>
    </row>
    <row r="193" spans="2:13" ht="16" x14ac:dyDescent="0.2">
      <c r="B193" s="9"/>
      <c r="C193" s="10" t="s">
        <v>3</v>
      </c>
      <c r="D193" s="7" t="str">
        <f>IF(D13=""," ",D13)</f>
        <v xml:space="preserve"> </v>
      </c>
      <c r="E193" s="11"/>
      <c r="F193" s="78">
        <f t="shared" si="9"/>
        <v>0</v>
      </c>
      <c r="G193" s="23">
        <f t="shared" si="9"/>
        <v>0</v>
      </c>
      <c r="H193" s="98"/>
    </row>
    <row r="194" spans="2:13" ht="16" x14ac:dyDescent="0.2">
      <c r="B194" s="9"/>
      <c r="C194" s="10" t="s">
        <v>4</v>
      </c>
      <c r="D194" s="7" t="str">
        <f>IF(D14=""," ",D14)</f>
        <v xml:space="preserve"> </v>
      </c>
      <c r="E194" s="11"/>
      <c r="F194" s="78">
        <f t="shared" si="9"/>
        <v>0</v>
      </c>
      <c r="G194" s="23">
        <f t="shared" si="9"/>
        <v>0</v>
      </c>
      <c r="H194" s="96"/>
    </row>
    <row r="195" spans="2:13" ht="16" x14ac:dyDescent="0.2">
      <c r="B195" s="9"/>
      <c r="C195" s="12" t="s">
        <v>24</v>
      </c>
      <c r="D195" s="7" t="str">
        <f>IF(D15=""," ",D15)</f>
        <v xml:space="preserve"> </v>
      </c>
      <c r="E195" s="11"/>
      <c r="F195" s="78">
        <f t="shared" si="9"/>
        <v>0</v>
      </c>
      <c r="G195" s="23">
        <f t="shared" si="9"/>
        <v>0</v>
      </c>
      <c r="H195" s="96"/>
    </row>
    <row r="196" spans="2:13" ht="16" x14ac:dyDescent="0.2">
      <c r="B196" s="9"/>
      <c r="C196" s="12" t="s">
        <v>25</v>
      </c>
      <c r="D196" s="7" t="s">
        <v>48</v>
      </c>
      <c r="E196" s="11"/>
      <c r="F196" s="78">
        <f t="shared" si="9"/>
        <v>0</v>
      </c>
      <c r="G196" s="23">
        <f t="shared" si="9"/>
        <v>0</v>
      </c>
      <c r="H196" s="96"/>
    </row>
    <row r="197" spans="2:13" ht="16" x14ac:dyDescent="0.2">
      <c r="B197" s="9" t="s">
        <v>33</v>
      </c>
      <c r="C197" s="66" t="s">
        <v>85</v>
      </c>
      <c r="D197" s="7"/>
      <c r="E197" s="11"/>
      <c r="F197" s="77"/>
      <c r="G197" s="31"/>
      <c r="H197" s="96"/>
    </row>
    <row r="198" spans="2:13" ht="16" x14ac:dyDescent="0.2">
      <c r="B198" s="9"/>
      <c r="C198" s="75" t="s">
        <v>1</v>
      </c>
      <c r="D198" s="7" t="s">
        <v>30</v>
      </c>
      <c r="E198" s="11"/>
      <c r="F198" s="78">
        <f>ROUND(SUM(F153+(F153*$K$10)),0)</f>
        <v>0</v>
      </c>
      <c r="G198" s="23">
        <f>ROUND(SUM(G153+(G153*$K$10)),0)</f>
        <v>0</v>
      </c>
      <c r="H198" s="96"/>
    </row>
    <row r="199" spans="2:13" ht="16" x14ac:dyDescent="0.2">
      <c r="B199" s="9"/>
      <c r="C199" s="12" t="s">
        <v>2</v>
      </c>
      <c r="D199" s="7" t="s">
        <v>31</v>
      </c>
      <c r="E199" s="11"/>
      <c r="F199" s="78">
        <f>ROUND(SUM(F154+(F154*$K$10)),0)</f>
        <v>0</v>
      </c>
      <c r="G199" s="23">
        <f>ROUND(SUM(G154+(G154*$K$10)),0)</f>
        <v>0</v>
      </c>
      <c r="H199" s="96"/>
    </row>
    <row r="200" spans="2:13" ht="16" x14ac:dyDescent="0.2">
      <c r="B200" s="9"/>
      <c r="C200" s="12" t="s">
        <v>3</v>
      </c>
      <c r="D200" s="7" t="s">
        <v>26</v>
      </c>
      <c r="E200" s="5"/>
      <c r="F200" s="78">
        <f>ROUND(SUM(F155+(F155*$K$10)),0)</f>
        <v>0</v>
      </c>
      <c r="G200" s="31"/>
      <c r="H200" s="98"/>
    </row>
    <row r="201" spans="2:13" ht="16" x14ac:dyDescent="0.2">
      <c r="B201" s="9"/>
      <c r="C201" s="12" t="s">
        <v>4</v>
      </c>
      <c r="D201" s="7" t="s">
        <v>27</v>
      </c>
      <c r="E201" s="7"/>
      <c r="F201" s="78">
        <f>ROUND(SUM(F156+(F156*$K$10)),0)</f>
        <v>0</v>
      </c>
      <c r="G201" s="23">
        <f>ROUND(SUM(G156+(G156*$K$10)),0)</f>
        <v>0</v>
      </c>
      <c r="H201" s="96"/>
    </row>
    <row r="202" spans="2:13" ht="16" x14ac:dyDescent="0.2">
      <c r="B202" s="8"/>
      <c r="C202" s="67" t="s">
        <v>24</v>
      </c>
      <c r="D202" s="5" t="s">
        <v>92</v>
      </c>
      <c r="E202" s="5"/>
      <c r="F202" s="78">
        <v>0</v>
      </c>
      <c r="G202" s="23">
        <v>0</v>
      </c>
      <c r="H202" s="96"/>
    </row>
    <row r="203" spans="2:13" ht="16" x14ac:dyDescent="0.2">
      <c r="B203" s="24" t="s">
        <v>5</v>
      </c>
      <c r="C203" s="25" t="s">
        <v>37</v>
      </c>
      <c r="D203" s="25"/>
      <c r="E203" s="5"/>
      <c r="F203" s="78">
        <f>SUM(F191:F202)</f>
        <v>0</v>
      </c>
      <c r="G203" s="23">
        <f>SUM(G191:G202)</f>
        <v>0</v>
      </c>
      <c r="H203" s="96"/>
    </row>
    <row r="204" spans="2:13" ht="16" x14ac:dyDescent="0.2">
      <c r="B204" s="9" t="s">
        <v>6</v>
      </c>
      <c r="C204" s="7" t="s">
        <v>88</v>
      </c>
      <c r="D204" s="7"/>
      <c r="E204" s="61"/>
      <c r="F204" s="77"/>
      <c r="G204" s="31"/>
      <c r="H204" s="96"/>
    </row>
    <row r="205" spans="2:13" ht="16" x14ac:dyDescent="0.2">
      <c r="B205" s="9"/>
      <c r="C205" s="7" t="s">
        <v>94</v>
      </c>
      <c r="D205" s="7"/>
      <c r="E205" s="74">
        <v>0.44</v>
      </c>
      <c r="F205" s="78">
        <f>ROUND(($E$205)*SUM(F191:F199),0)</f>
        <v>0</v>
      </c>
      <c r="G205" s="23">
        <f>ROUND(($E$205)*SUM(G191:G199),0)</f>
        <v>0</v>
      </c>
      <c r="H205" s="96"/>
    </row>
    <row r="206" spans="2:13" ht="16" x14ac:dyDescent="0.2">
      <c r="B206" s="9"/>
      <c r="C206" s="7" t="s">
        <v>95</v>
      </c>
      <c r="D206" s="7"/>
      <c r="E206" s="71">
        <v>7.6499999999999999E-2</v>
      </c>
      <c r="F206" s="78">
        <f>ROUND($E$206*F202,0)</f>
        <v>0</v>
      </c>
      <c r="G206" s="23">
        <f>ROUND($E$206*G202,0)</f>
        <v>0</v>
      </c>
      <c r="H206" s="96"/>
    </row>
    <row r="207" spans="2:13" ht="16" x14ac:dyDescent="0.2">
      <c r="B207" s="9" t="s">
        <v>7</v>
      </c>
      <c r="C207" s="7" t="s">
        <v>89</v>
      </c>
      <c r="D207" s="7"/>
      <c r="E207" s="71"/>
      <c r="F207" s="78">
        <f>SUM(F205:F206)</f>
        <v>0</v>
      </c>
      <c r="G207" s="23">
        <f>SUM(G205:G206)</f>
        <v>0</v>
      </c>
      <c r="H207" s="96"/>
      <c r="M207" s="43" t="s">
        <v>61</v>
      </c>
    </row>
    <row r="208" spans="2:13" ht="16" x14ac:dyDescent="0.2">
      <c r="B208" s="9" t="s">
        <v>8</v>
      </c>
      <c r="C208" s="5" t="s">
        <v>38</v>
      </c>
      <c r="D208" s="7"/>
      <c r="E208" s="11"/>
      <c r="F208" s="78">
        <f>SUM(F203+F207)</f>
        <v>0</v>
      </c>
      <c r="G208" s="23">
        <f>SUM(G203+G207)</f>
        <v>0</v>
      </c>
      <c r="H208" s="96"/>
      <c r="K208" s="44" t="s">
        <v>55</v>
      </c>
      <c r="M208" s="43" t="s">
        <v>62</v>
      </c>
    </row>
    <row r="209" spans="1:13" ht="16" x14ac:dyDescent="0.2">
      <c r="B209" s="8" t="s">
        <v>9</v>
      </c>
      <c r="C209" s="5" t="s">
        <v>28</v>
      </c>
      <c r="D209" s="7"/>
      <c r="E209" s="14"/>
      <c r="F209" s="78">
        <f t="shared" ref="F209:G211" si="10">ROUND(SUM(F164+(F164*$K$13)),0)</f>
        <v>0</v>
      </c>
      <c r="G209" s="23">
        <f t="shared" si="10"/>
        <v>0</v>
      </c>
      <c r="H209" s="96"/>
      <c r="K209" s="44" t="s">
        <v>56</v>
      </c>
      <c r="L209" s="42" t="s">
        <v>60</v>
      </c>
      <c r="M209" s="43" t="s">
        <v>63</v>
      </c>
    </row>
    <row r="210" spans="1:13" ht="16" x14ac:dyDescent="0.2">
      <c r="B210" s="15" t="s">
        <v>10</v>
      </c>
      <c r="C210" s="16" t="s">
        <v>19</v>
      </c>
      <c r="D210" s="6"/>
      <c r="E210" s="11"/>
      <c r="F210" s="78">
        <f t="shared" si="10"/>
        <v>0</v>
      </c>
      <c r="G210" s="23">
        <f t="shared" si="10"/>
        <v>0</v>
      </c>
      <c r="H210" s="96"/>
      <c r="K210" s="36" t="s">
        <v>50</v>
      </c>
      <c r="L210" s="39"/>
      <c r="M210" s="45">
        <f>IF(L210+M35+M78+M123+M164&gt;=25000,25000-(M35+M78+M123+M164),L210)</f>
        <v>0</v>
      </c>
    </row>
    <row r="211" spans="1:13" ht="16" x14ac:dyDescent="0.2">
      <c r="B211" s="9" t="s">
        <v>11</v>
      </c>
      <c r="C211" s="17" t="s">
        <v>34</v>
      </c>
      <c r="D211" s="7"/>
      <c r="E211" s="11"/>
      <c r="F211" s="78">
        <f t="shared" si="10"/>
        <v>0</v>
      </c>
      <c r="G211" s="23">
        <f t="shared" si="10"/>
        <v>0</v>
      </c>
      <c r="H211" s="96"/>
      <c r="K211" s="37" t="s">
        <v>51</v>
      </c>
      <c r="L211" s="40"/>
      <c r="M211" s="45">
        <f>IF(L211+M36+M79+M124+M165&gt;=25000,25000-(M36+M79+M124+M165),L211)</f>
        <v>0</v>
      </c>
    </row>
    <row r="212" spans="1:13" ht="16" x14ac:dyDescent="0.2">
      <c r="B212" s="9" t="s">
        <v>12</v>
      </c>
      <c r="C212" s="17" t="s">
        <v>35</v>
      </c>
      <c r="D212" s="7"/>
      <c r="E212" s="11"/>
      <c r="F212" s="79"/>
      <c r="G212" s="32"/>
      <c r="H212" s="96"/>
      <c r="K212" s="37" t="s">
        <v>52</v>
      </c>
      <c r="L212" s="40"/>
      <c r="M212" s="45">
        <f>IF(L212+M37+M80+M125+M166&gt;=25000,25000-(M37+M80+M125+M166),L212)</f>
        <v>0</v>
      </c>
    </row>
    <row r="213" spans="1:13" ht="16" x14ac:dyDescent="0.2">
      <c r="B213" s="26"/>
      <c r="C213" s="17" t="s">
        <v>39</v>
      </c>
      <c r="D213" s="7"/>
      <c r="E213" s="11"/>
      <c r="F213" s="78">
        <f>SUM(L210:L213)</f>
        <v>0</v>
      </c>
      <c r="G213" s="23">
        <v>0</v>
      </c>
      <c r="H213" s="96"/>
      <c r="K213" s="38" t="s">
        <v>53</v>
      </c>
      <c r="L213" s="41"/>
      <c r="M213" s="45">
        <f>IF(L213+M38+M81+M126+M167&gt;=25000,25000-(M38+M81+M126+M167),L213)</f>
        <v>0</v>
      </c>
    </row>
    <row r="214" spans="1:13" ht="16" x14ac:dyDescent="0.2">
      <c r="B214" s="9"/>
      <c r="C214" s="17" t="s">
        <v>40</v>
      </c>
      <c r="D214" s="7"/>
      <c r="E214" s="11"/>
      <c r="F214" s="78">
        <f t="shared" ref="F214:G216" si="11">ROUND(SUM(F169+(F169*$K$13)),0)</f>
        <v>0</v>
      </c>
      <c r="G214" s="23">
        <f t="shared" si="11"/>
        <v>0</v>
      </c>
      <c r="H214" s="96"/>
    </row>
    <row r="215" spans="1:13" ht="16" x14ac:dyDescent="0.2">
      <c r="B215" s="9"/>
      <c r="C215" s="17" t="s">
        <v>87</v>
      </c>
      <c r="D215" s="7"/>
      <c r="E215" s="11"/>
      <c r="F215" s="78">
        <f t="shared" si="11"/>
        <v>0</v>
      </c>
      <c r="G215" s="23">
        <f t="shared" si="11"/>
        <v>0</v>
      </c>
      <c r="H215" s="96"/>
    </row>
    <row r="216" spans="1:13" ht="16" x14ac:dyDescent="0.2">
      <c r="B216" s="9" t="s">
        <v>13</v>
      </c>
      <c r="C216" s="17" t="s">
        <v>36</v>
      </c>
      <c r="D216" s="7"/>
      <c r="E216" s="11"/>
      <c r="F216" s="78">
        <f t="shared" si="11"/>
        <v>0</v>
      </c>
      <c r="G216" s="23">
        <f t="shared" si="11"/>
        <v>0</v>
      </c>
      <c r="H216" s="96"/>
    </row>
    <row r="217" spans="1:13" ht="16" x14ac:dyDescent="0.2">
      <c r="B217" s="9" t="s">
        <v>14</v>
      </c>
      <c r="C217" s="7" t="s">
        <v>18</v>
      </c>
      <c r="D217" s="7"/>
      <c r="E217" s="11"/>
      <c r="F217" s="78">
        <v>0</v>
      </c>
      <c r="G217" s="23">
        <v>0</v>
      </c>
      <c r="H217" s="96"/>
    </row>
    <row r="218" spans="1:13" ht="16" x14ac:dyDescent="0.2">
      <c r="B218" s="9" t="s">
        <v>15</v>
      </c>
      <c r="C218" s="7" t="s">
        <v>112</v>
      </c>
      <c r="D218" s="7"/>
      <c r="E218" s="11"/>
      <c r="F218" s="78">
        <v>0</v>
      </c>
      <c r="G218" s="23">
        <v>0</v>
      </c>
      <c r="H218" s="96"/>
    </row>
    <row r="219" spans="1:13" ht="16" x14ac:dyDescent="0.2">
      <c r="B219" s="9" t="s">
        <v>15</v>
      </c>
      <c r="C219" s="66" t="s">
        <v>107</v>
      </c>
      <c r="D219" s="76"/>
      <c r="E219" s="113">
        <v>0.36</v>
      </c>
      <c r="F219" s="80">
        <f>F200*E219</f>
        <v>0</v>
      </c>
      <c r="G219" s="32"/>
      <c r="H219" s="99"/>
    </row>
    <row r="220" spans="1:13" ht="16" x14ac:dyDescent="0.2">
      <c r="B220" s="13" t="s">
        <v>86</v>
      </c>
      <c r="C220" s="6" t="s">
        <v>29</v>
      </c>
      <c r="D220" s="6"/>
      <c r="E220" s="18"/>
      <c r="F220" s="78">
        <f>SUM(F208:F219)</f>
        <v>0</v>
      </c>
      <c r="G220" s="23">
        <f>SUM(G208:G219)</f>
        <v>0</v>
      </c>
      <c r="H220" s="2"/>
      <c r="I220" s="64"/>
    </row>
    <row r="221" spans="1:13" ht="16" x14ac:dyDescent="0.2">
      <c r="B221" s="9" t="s">
        <v>90</v>
      </c>
      <c r="C221" s="7" t="s">
        <v>41</v>
      </c>
      <c r="D221" s="7"/>
      <c r="E221" s="6"/>
      <c r="F221" s="79"/>
      <c r="G221" s="32"/>
      <c r="H221" s="2"/>
      <c r="I221" s="64"/>
    </row>
    <row r="222" spans="1:13" ht="16" x14ac:dyDescent="0.2">
      <c r="B222" s="34" t="s">
        <v>42</v>
      </c>
      <c r="C222" s="27">
        <f>C42</f>
        <v>0.48</v>
      </c>
      <c r="D222" s="73" t="s">
        <v>43</v>
      </c>
      <c r="E222" s="28">
        <f>IF($M$210&gt;25000,"25000",$M$210)+IF($M$211&gt;25000,"25000",$M$211)+IF($M$212&gt;25000,"25000",$M$212)+IF($M$213&gt;25000,"25000",$M$213)+$F$220-$F$213-$F$217-$F$219-$F$218</f>
        <v>0</v>
      </c>
      <c r="F222" s="80">
        <f>ROUND(E222*C222,0)</f>
        <v>0</v>
      </c>
      <c r="G222" s="85">
        <f>ROUND((G220-G217-G213-G219-G218)*K42,0)</f>
        <v>0</v>
      </c>
      <c r="H222" s="70"/>
      <c r="I222" s="70"/>
      <c r="J222" s="70"/>
    </row>
    <row r="223" spans="1:13" ht="16" x14ac:dyDescent="0.2">
      <c r="B223" s="34"/>
      <c r="C223" s="81"/>
      <c r="D223" s="82" t="s">
        <v>99</v>
      </c>
      <c r="E223" s="83"/>
      <c r="F223" s="79"/>
      <c r="G223" s="85">
        <v>0</v>
      </c>
      <c r="H223" s="120"/>
      <c r="I223" s="120"/>
      <c r="J223" s="120"/>
    </row>
    <row r="224" spans="1:13" ht="17" thickBot="1" x14ac:dyDescent="0.25">
      <c r="A224" s="65"/>
      <c r="B224" s="33" t="s">
        <v>91</v>
      </c>
      <c r="C224" s="19" t="s">
        <v>32</v>
      </c>
      <c r="D224" s="20"/>
      <c r="E224" s="21"/>
      <c r="F224" s="87">
        <f>SUM(F220:F223)</f>
        <v>0</v>
      </c>
      <c r="G224" s="35">
        <f>SUM(G220:G223)</f>
        <v>0</v>
      </c>
      <c r="H224" s="120"/>
      <c r="I224" s="120"/>
      <c r="J224" s="120"/>
    </row>
    <row r="225" spans="1:10" ht="36.75" customHeight="1" x14ac:dyDescent="0.2">
      <c r="A225" s="65"/>
      <c r="B225" s="65" t="str">
        <f>B45</f>
        <v xml:space="preserve">**Base = MTDC = Total Direct Costs - Equipment - Each Subcontract in excess of $25,000 (only the first $25,000 of each </v>
      </c>
      <c r="C225" s="22"/>
      <c r="D225" s="2"/>
      <c r="E225" s="2"/>
      <c r="F225" s="2"/>
      <c r="G225" s="2"/>
      <c r="H225" s="90"/>
      <c r="I225" s="90"/>
      <c r="J225" s="90"/>
    </row>
    <row r="226" spans="1:10" ht="16" x14ac:dyDescent="0.2">
      <c r="A226" s="65"/>
      <c r="C226" s="65" t="str">
        <f>C46</f>
        <v>subcontract is included) - Tuition Remission - Participant Support Costs</v>
      </c>
      <c r="D226" s="2"/>
      <c r="E226" s="2"/>
      <c r="F226" s="2"/>
      <c r="G226" s="2"/>
      <c r="H226" s="22"/>
      <c r="I226" s="22"/>
      <c r="J226" s="22"/>
    </row>
    <row r="227" spans="1:10" ht="16" x14ac:dyDescent="0.2">
      <c r="A227" s="135"/>
      <c r="B227" s="135"/>
      <c r="C227" s="135"/>
      <c r="D227" s="135" t="s">
        <v>16</v>
      </c>
      <c r="E227" s="135"/>
      <c r="F227" s="135"/>
      <c r="G227" s="135"/>
      <c r="H227" s="135"/>
      <c r="I227" s="135"/>
      <c r="J227" s="59"/>
    </row>
    <row r="228" spans="1:10" ht="16" x14ac:dyDescent="0.2">
      <c r="A228" s="127"/>
      <c r="B228" s="127"/>
      <c r="C228" s="127"/>
      <c r="D228" s="127"/>
      <c r="E228" s="127" t="s">
        <v>20</v>
      </c>
      <c r="F228" s="127"/>
      <c r="G228" s="127"/>
      <c r="H228" s="127"/>
      <c r="I228" s="127"/>
    </row>
    <row r="229" spans="1:10" ht="16" x14ac:dyDescent="0.2">
      <c r="A229" s="127"/>
      <c r="B229" s="127"/>
      <c r="C229" s="127"/>
      <c r="D229" s="127"/>
      <c r="E229" s="127" t="s">
        <v>49</v>
      </c>
      <c r="F229" s="127"/>
      <c r="G229" s="127"/>
      <c r="H229" s="127"/>
      <c r="I229" s="127"/>
    </row>
    <row r="230" spans="1:10" ht="36.75" customHeight="1" x14ac:dyDescent="0.2">
      <c r="B230" s="4" t="s">
        <v>22</v>
      </c>
      <c r="E230" s="129" t="str">
        <f>E5</f>
        <v>(Insert project title here.  Sheet will auto-fill on subsequent years/composite)</v>
      </c>
      <c r="F230" s="129"/>
      <c r="G230" s="129"/>
      <c r="H230" s="129"/>
    </row>
    <row r="231" spans="1:10" ht="16" x14ac:dyDescent="0.2">
      <c r="B231" s="48" t="s">
        <v>21</v>
      </c>
      <c r="E231" s="121" t="str">
        <f>E6</f>
        <v>(Insert investigator(s) here.  Sheet will auto-fill on subsequent years/composite)</v>
      </c>
      <c r="F231" s="121"/>
      <c r="G231" s="121"/>
      <c r="H231" s="125"/>
    </row>
    <row r="232" spans="1:10" ht="16" x14ac:dyDescent="0.2">
      <c r="H232" s="96"/>
    </row>
    <row r="233" spans="1:10" ht="17" thickBot="1" x14ac:dyDescent="0.25">
      <c r="H233" s="96"/>
    </row>
    <row r="234" spans="1:10" ht="17" thickBot="1" x14ac:dyDescent="0.25">
      <c r="B234" s="6"/>
      <c r="C234" s="6"/>
      <c r="D234" s="6"/>
      <c r="E234" s="6"/>
      <c r="F234" s="68" t="s">
        <v>23</v>
      </c>
      <c r="G234" s="100" t="s">
        <v>98</v>
      </c>
      <c r="H234" s="96"/>
    </row>
    <row r="235" spans="1:10" ht="16" x14ac:dyDescent="0.2">
      <c r="B235" s="62" t="s">
        <v>0</v>
      </c>
      <c r="C235" s="69" t="s">
        <v>84</v>
      </c>
      <c r="D235" s="63"/>
      <c r="E235" s="63"/>
      <c r="F235" s="91"/>
      <c r="G235" s="92"/>
      <c r="H235" s="96"/>
    </row>
    <row r="236" spans="1:10" ht="16" x14ac:dyDescent="0.2">
      <c r="B236" s="9"/>
      <c r="C236" s="10" t="s">
        <v>1</v>
      </c>
      <c r="D236" s="7" t="str">
        <f>IF(D11=""," ",D11)</f>
        <v xml:space="preserve"> </v>
      </c>
      <c r="E236" s="11"/>
      <c r="F236" s="78">
        <f t="shared" ref="F236:G241" si="12">F11+F56+F101+F146+F191</f>
        <v>0</v>
      </c>
      <c r="G236" s="23">
        <f t="shared" si="12"/>
        <v>0</v>
      </c>
      <c r="H236" s="96"/>
    </row>
    <row r="237" spans="1:10" ht="16" x14ac:dyDescent="0.2">
      <c r="B237" s="9"/>
      <c r="C237" s="10" t="s">
        <v>2</v>
      </c>
      <c r="D237" s="7" t="str">
        <f>IF(D12=""," ",D12)</f>
        <v xml:space="preserve"> </v>
      </c>
      <c r="E237" s="11"/>
      <c r="F237" s="78">
        <f t="shared" si="12"/>
        <v>0</v>
      </c>
      <c r="G237" s="23">
        <f t="shared" si="12"/>
        <v>0</v>
      </c>
      <c r="H237" s="96"/>
    </row>
    <row r="238" spans="1:10" ht="16" x14ac:dyDescent="0.2">
      <c r="B238" s="9"/>
      <c r="C238" s="10" t="s">
        <v>3</v>
      </c>
      <c r="D238" s="7" t="str">
        <f>IF(D13=""," ",D13)</f>
        <v xml:space="preserve"> </v>
      </c>
      <c r="E238" s="11"/>
      <c r="F238" s="78">
        <f t="shared" si="12"/>
        <v>0</v>
      </c>
      <c r="G238" s="23">
        <f t="shared" si="12"/>
        <v>0</v>
      </c>
      <c r="H238" s="96"/>
    </row>
    <row r="239" spans="1:10" ht="16" x14ac:dyDescent="0.2">
      <c r="B239" s="9"/>
      <c r="C239" s="10" t="s">
        <v>4</v>
      </c>
      <c r="D239" s="7" t="str">
        <f>IF(D14=""," ",D14)</f>
        <v xml:space="preserve"> </v>
      </c>
      <c r="E239" s="11"/>
      <c r="F239" s="78">
        <f t="shared" si="12"/>
        <v>0</v>
      </c>
      <c r="G239" s="23">
        <f t="shared" si="12"/>
        <v>0</v>
      </c>
      <c r="H239" s="96"/>
    </row>
    <row r="240" spans="1:10" ht="16" x14ac:dyDescent="0.2">
      <c r="B240" s="9"/>
      <c r="C240" s="12" t="s">
        <v>24</v>
      </c>
      <c r="D240" s="7" t="str">
        <f>IF(D15=""," ",D15)</f>
        <v xml:space="preserve"> </v>
      </c>
      <c r="E240" s="11"/>
      <c r="F240" s="78">
        <f t="shared" si="12"/>
        <v>0</v>
      </c>
      <c r="G240" s="23">
        <f t="shared" si="12"/>
        <v>0</v>
      </c>
      <c r="H240" s="96"/>
    </row>
    <row r="241" spans="2:8" ht="16" x14ac:dyDescent="0.2">
      <c r="B241" s="9"/>
      <c r="C241" s="12" t="s">
        <v>25</v>
      </c>
      <c r="D241" s="7" t="s">
        <v>48</v>
      </c>
      <c r="E241" s="11"/>
      <c r="F241" s="78">
        <f t="shared" si="12"/>
        <v>0</v>
      </c>
      <c r="G241" s="23">
        <f t="shared" si="12"/>
        <v>0</v>
      </c>
      <c r="H241" s="96"/>
    </row>
    <row r="242" spans="2:8" ht="16" x14ac:dyDescent="0.2">
      <c r="B242" s="9" t="s">
        <v>33</v>
      </c>
      <c r="C242" s="66" t="s">
        <v>85</v>
      </c>
      <c r="D242" s="7"/>
      <c r="E242" s="11"/>
      <c r="F242" s="79"/>
      <c r="G242" s="32"/>
      <c r="H242" s="96"/>
    </row>
    <row r="243" spans="2:8" ht="16" x14ac:dyDescent="0.2">
      <c r="B243" s="9"/>
      <c r="C243" s="75" t="s">
        <v>1</v>
      </c>
      <c r="D243" s="7" t="s">
        <v>30</v>
      </c>
      <c r="E243" s="11"/>
      <c r="F243" s="78">
        <f>F18+F63+F108+F153+F198</f>
        <v>0</v>
      </c>
      <c r="G243" s="23">
        <f>G18+G63+G108+G153+G198</f>
        <v>0</v>
      </c>
      <c r="H243" s="96"/>
    </row>
    <row r="244" spans="2:8" ht="16" x14ac:dyDescent="0.2">
      <c r="B244" s="9"/>
      <c r="C244" s="12" t="s">
        <v>2</v>
      </c>
      <c r="D244" s="7" t="s">
        <v>31</v>
      </c>
      <c r="E244" s="11"/>
      <c r="F244" s="78">
        <f>F19+F64+F109+F154+F199</f>
        <v>0</v>
      </c>
      <c r="G244" s="23">
        <f>G19+G64+G109+G154+G199</f>
        <v>0</v>
      </c>
      <c r="H244" s="98"/>
    </row>
    <row r="245" spans="2:8" ht="16" x14ac:dyDescent="0.2">
      <c r="B245" s="9"/>
      <c r="C245" s="12" t="s">
        <v>3</v>
      </c>
      <c r="D245" s="7" t="s">
        <v>26</v>
      </c>
      <c r="E245" s="5"/>
      <c r="F245" s="78">
        <f>F20+F65+F110+F155+F200</f>
        <v>0</v>
      </c>
      <c r="G245" s="32"/>
      <c r="H245" s="96"/>
    </row>
    <row r="246" spans="2:8" ht="16" x14ac:dyDescent="0.2">
      <c r="B246" s="9"/>
      <c r="C246" s="12" t="s">
        <v>4</v>
      </c>
      <c r="D246" s="7" t="s">
        <v>27</v>
      </c>
      <c r="E246" s="7"/>
      <c r="F246" s="78">
        <f>F21+F66+F111+F156+F201</f>
        <v>0</v>
      </c>
      <c r="G246" s="23">
        <f>G21+G66+G111+G156+G201</f>
        <v>0</v>
      </c>
      <c r="H246" s="96"/>
    </row>
    <row r="247" spans="2:8" ht="16" x14ac:dyDescent="0.2">
      <c r="B247" s="8"/>
      <c r="C247" s="67" t="s">
        <v>24</v>
      </c>
      <c r="D247" s="5" t="s">
        <v>92</v>
      </c>
      <c r="E247" s="5"/>
      <c r="F247" s="78">
        <f>F22+F67+F112+F157+F202</f>
        <v>0</v>
      </c>
      <c r="G247" s="23">
        <f>G22+G67+G112+G157+G202</f>
        <v>0</v>
      </c>
      <c r="H247" s="96"/>
    </row>
    <row r="248" spans="2:8" ht="16" x14ac:dyDescent="0.2">
      <c r="B248" s="24" t="s">
        <v>5</v>
      </c>
      <c r="C248" s="25" t="s">
        <v>37</v>
      </c>
      <c r="D248" s="25"/>
      <c r="E248" s="5"/>
      <c r="F248" s="78">
        <f>F23+F68+F113+F158+F203</f>
        <v>0</v>
      </c>
      <c r="G248" s="23">
        <f>G23+G68+G113+G158+G203</f>
        <v>0</v>
      </c>
      <c r="H248" s="96"/>
    </row>
    <row r="249" spans="2:8" ht="16" x14ac:dyDescent="0.2">
      <c r="B249" s="9" t="s">
        <v>6</v>
      </c>
      <c r="C249" s="7" t="s">
        <v>88</v>
      </c>
      <c r="D249" s="7"/>
      <c r="E249" s="61"/>
      <c r="F249" s="77"/>
      <c r="G249" s="31"/>
      <c r="H249" s="96"/>
    </row>
    <row r="250" spans="2:8" ht="16" x14ac:dyDescent="0.2">
      <c r="B250" s="9"/>
      <c r="C250" s="7" t="s">
        <v>97</v>
      </c>
      <c r="D250" s="7"/>
      <c r="E250" s="61"/>
      <c r="F250" s="78">
        <f t="shared" ref="F250:G256" si="13">F25+F70+F115+F160+F205</f>
        <v>0</v>
      </c>
      <c r="G250" s="23">
        <f t="shared" si="13"/>
        <v>0</v>
      </c>
      <c r="H250" s="96"/>
    </row>
    <row r="251" spans="2:8" ht="16" x14ac:dyDescent="0.2">
      <c r="B251" s="9"/>
      <c r="C251" s="7" t="s">
        <v>96</v>
      </c>
      <c r="D251" s="7"/>
      <c r="E251" s="71"/>
      <c r="F251" s="78">
        <f t="shared" si="13"/>
        <v>0</v>
      </c>
      <c r="G251" s="23">
        <f t="shared" si="13"/>
        <v>0</v>
      </c>
      <c r="H251" s="96"/>
    </row>
    <row r="252" spans="2:8" ht="16" x14ac:dyDescent="0.2">
      <c r="B252" s="9" t="s">
        <v>7</v>
      </c>
      <c r="C252" s="7" t="s">
        <v>89</v>
      </c>
      <c r="D252" s="7"/>
      <c r="E252" s="71"/>
      <c r="F252" s="78">
        <f t="shared" si="13"/>
        <v>0</v>
      </c>
      <c r="G252" s="23">
        <f t="shared" si="13"/>
        <v>0</v>
      </c>
      <c r="H252" s="96"/>
    </row>
    <row r="253" spans="2:8" ht="16" x14ac:dyDescent="0.2">
      <c r="B253" s="9" t="s">
        <v>8</v>
      </c>
      <c r="C253" s="5" t="s">
        <v>38</v>
      </c>
      <c r="D253" s="7"/>
      <c r="E253" s="11"/>
      <c r="F253" s="78">
        <f t="shared" si="13"/>
        <v>0</v>
      </c>
      <c r="G253" s="23">
        <f t="shared" si="13"/>
        <v>0</v>
      </c>
      <c r="H253" s="96"/>
    </row>
    <row r="254" spans="2:8" ht="16" x14ac:dyDescent="0.2">
      <c r="B254" s="8" t="s">
        <v>9</v>
      </c>
      <c r="C254" s="5" t="s">
        <v>28</v>
      </c>
      <c r="D254" s="7"/>
      <c r="E254" s="14"/>
      <c r="F254" s="78">
        <f t="shared" si="13"/>
        <v>0</v>
      </c>
      <c r="G254" s="23">
        <f t="shared" si="13"/>
        <v>0</v>
      </c>
      <c r="H254" s="96"/>
    </row>
    <row r="255" spans="2:8" ht="16" x14ac:dyDescent="0.2">
      <c r="B255" s="15" t="s">
        <v>10</v>
      </c>
      <c r="C255" s="16" t="s">
        <v>19</v>
      </c>
      <c r="D255" s="6"/>
      <c r="E255" s="11"/>
      <c r="F255" s="78">
        <f t="shared" si="13"/>
        <v>0</v>
      </c>
      <c r="G255" s="23">
        <f t="shared" si="13"/>
        <v>0</v>
      </c>
      <c r="H255" s="96"/>
    </row>
    <row r="256" spans="2:8" ht="16" x14ac:dyDescent="0.2">
      <c r="B256" s="9" t="s">
        <v>11</v>
      </c>
      <c r="C256" s="17" t="s">
        <v>34</v>
      </c>
      <c r="D256" s="7"/>
      <c r="E256" s="11"/>
      <c r="F256" s="78">
        <f t="shared" si="13"/>
        <v>0</v>
      </c>
      <c r="G256" s="23">
        <f t="shared" si="13"/>
        <v>0</v>
      </c>
      <c r="H256" s="96"/>
    </row>
    <row r="257" spans="1:8" ht="16" x14ac:dyDescent="0.2">
      <c r="B257" s="9" t="s">
        <v>12</v>
      </c>
      <c r="C257" s="17" t="s">
        <v>35</v>
      </c>
      <c r="D257" s="7"/>
      <c r="E257" s="11"/>
      <c r="F257" s="79"/>
      <c r="G257" s="32"/>
      <c r="H257" s="96"/>
    </row>
    <row r="258" spans="1:8" ht="16" x14ac:dyDescent="0.2">
      <c r="B258" s="26"/>
      <c r="C258" s="17" t="s">
        <v>39</v>
      </c>
      <c r="D258" s="7"/>
      <c r="E258" s="11"/>
      <c r="F258" s="78">
        <f t="shared" ref="F258:G263" si="14">F33+F78+F123+F168+F213</f>
        <v>0</v>
      </c>
      <c r="G258" s="23">
        <f t="shared" si="14"/>
        <v>0</v>
      </c>
      <c r="H258" s="96"/>
    </row>
    <row r="259" spans="1:8" ht="16" x14ac:dyDescent="0.2">
      <c r="B259" s="9"/>
      <c r="C259" s="17" t="s">
        <v>40</v>
      </c>
      <c r="D259" s="7"/>
      <c r="E259" s="11"/>
      <c r="F259" s="78">
        <f t="shared" si="14"/>
        <v>0</v>
      </c>
      <c r="G259" s="23">
        <f t="shared" si="14"/>
        <v>0</v>
      </c>
      <c r="H259" s="96"/>
    </row>
    <row r="260" spans="1:8" ht="16" x14ac:dyDescent="0.2">
      <c r="B260" s="9"/>
      <c r="C260" s="17" t="s">
        <v>87</v>
      </c>
      <c r="D260" s="7"/>
      <c r="E260" s="11"/>
      <c r="F260" s="78">
        <f t="shared" si="14"/>
        <v>0</v>
      </c>
      <c r="G260" s="23">
        <f t="shared" si="14"/>
        <v>0</v>
      </c>
      <c r="H260" s="96"/>
    </row>
    <row r="261" spans="1:8" ht="16" x14ac:dyDescent="0.2">
      <c r="B261" s="9" t="s">
        <v>13</v>
      </c>
      <c r="C261" s="17" t="s">
        <v>36</v>
      </c>
      <c r="D261" s="7"/>
      <c r="E261" s="11"/>
      <c r="F261" s="78">
        <f t="shared" si="14"/>
        <v>0</v>
      </c>
      <c r="G261" s="23">
        <f t="shared" si="14"/>
        <v>0</v>
      </c>
      <c r="H261" s="96"/>
    </row>
    <row r="262" spans="1:8" ht="16" x14ac:dyDescent="0.2">
      <c r="B262" s="9" t="s">
        <v>14</v>
      </c>
      <c r="C262" s="7" t="s">
        <v>18</v>
      </c>
      <c r="D262" s="7"/>
      <c r="E262" s="11"/>
      <c r="F262" s="78">
        <f t="shared" si="14"/>
        <v>0</v>
      </c>
      <c r="G262" s="23">
        <f t="shared" si="14"/>
        <v>0</v>
      </c>
      <c r="H262" s="96"/>
    </row>
    <row r="263" spans="1:8" ht="16" x14ac:dyDescent="0.2">
      <c r="B263" s="9" t="s">
        <v>15</v>
      </c>
      <c r="C263" s="7" t="s">
        <v>112</v>
      </c>
      <c r="D263" s="7"/>
      <c r="E263" s="11"/>
      <c r="F263" s="78">
        <f t="shared" si="14"/>
        <v>0</v>
      </c>
      <c r="G263" s="23">
        <f t="shared" si="14"/>
        <v>0</v>
      </c>
      <c r="H263" s="99"/>
    </row>
    <row r="264" spans="1:8" ht="16" x14ac:dyDescent="0.2">
      <c r="B264" s="9" t="s">
        <v>86</v>
      </c>
      <c r="C264" s="66" t="s">
        <v>108</v>
      </c>
      <c r="D264" s="76"/>
      <c r="E264" s="72"/>
      <c r="F264" s="78">
        <f>F39+F84+F129+F174+F219</f>
        <v>0</v>
      </c>
      <c r="G264" s="32"/>
    </row>
    <row r="265" spans="1:8" ht="16" x14ac:dyDescent="0.2">
      <c r="B265" s="13" t="s">
        <v>90</v>
      </c>
      <c r="C265" s="6" t="s">
        <v>29</v>
      </c>
      <c r="D265" s="6"/>
      <c r="E265" s="18"/>
      <c r="F265" s="78">
        <f>F40+F85+F130+F175+F220</f>
        <v>0</v>
      </c>
      <c r="G265" s="23">
        <f>G40+G85+G130+G175+G220</f>
        <v>0</v>
      </c>
    </row>
    <row r="266" spans="1:8" ht="16" x14ac:dyDescent="0.2">
      <c r="B266" s="9" t="s">
        <v>91</v>
      </c>
      <c r="C266" s="7" t="s">
        <v>41</v>
      </c>
      <c r="D266" s="7"/>
      <c r="E266" s="6"/>
      <c r="F266" s="79"/>
      <c r="G266" s="32"/>
    </row>
    <row r="267" spans="1:8" ht="16" x14ac:dyDescent="0.2">
      <c r="B267" s="34" t="s">
        <v>42</v>
      </c>
      <c r="C267" s="27">
        <f>C42</f>
        <v>0.48</v>
      </c>
      <c r="D267" s="73" t="s">
        <v>43</v>
      </c>
      <c r="E267" s="28"/>
      <c r="F267" s="78">
        <f>F42+F87+F132+F177+F222</f>
        <v>0</v>
      </c>
      <c r="G267" s="23">
        <f>G42+G87+G132+G177+G222</f>
        <v>0</v>
      </c>
    </row>
    <row r="268" spans="1:8" ht="16" x14ac:dyDescent="0.2">
      <c r="B268" s="34"/>
      <c r="C268" s="81"/>
      <c r="D268" s="82" t="s">
        <v>99</v>
      </c>
      <c r="E268" s="83"/>
      <c r="F268" s="79"/>
      <c r="G268" s="23">
        <f>G43+G88+G133+G178+G223</f>
        <v>0</v>
      </c>
    </row>
    <row r="269" spans="1:8" ht="17" thickBot="1" x14ac:dyDescent="0.25">
      <c r="A269" s="65"/>
      <c r="B269" s="33" t="s">
        <v>113</v>
      </c>
      <c r="C269" s="19" t="s">
        <v>32</v>
      </c>
      <c r="D269" s="20"/>
      <c r="E269" s="21"/>
      <c r="F269" s="35">
        <f>F44+F89+F134+F179+F224</f>
        <v>0</v>
      </c>
      <c r="G269" s="35">
        <f>G44+G89+G134+G179+G224</f>
        <v>0</v>
      </c>
    </row>
    <row r="270" spans="1:8" ht="16" x14ac:dyDescent="0.2">
      <c r="A270" s="65"/>
      <c r="B270" s="65" t="str">
        <f>B45</f>
        <v xml:space="preserve">**Base = MTDC = Total Direct Costs - Equipment - Each Subcontract in excess of $25,000 (only the first $25,000 of each </v>
      </c>
      <c r="C270" s="22"/>
      <c r="D270" s="2"/>
      <c r="E270" s="2"/>
      <c r="F270" s="2"/>
      <c r="G270" s="2"/>
    </row>
    <row r="271" spans="1:8" ht="16" x14ac:dyDescent="0.2">
      <c r="C271" s="65" t="str">
        <f>C46</f>
        <v>subcontract is included) - Tuition Remission - Participant Support Costs</v>
      </c>
      <c r="D271" s="2"/>
      <c r="E271" s="2"/>
      <c r="F271" s="2"/>
      <c r="G271" s="2"/>
    </row>
    <row r="273" spans="2:7" x14ac:dyDescent="0.2">
      <c r="B273" s="117"/>
      <c r="C273" s="117"/>
      <c r="D273" s="117"/>
      <c r="E273" s="117"/>
      <c r="G273" s="118"/>
    </row>
    <row r="274" spans="2:7" x14ac:dyDescent="0.2">
      <c r="B274" t="s">
        <v>117</v>
      </c>
      <c r="G274" t="s">
        <v>111</v>
      </c>
    </row>
    <row r="275" spans="2:7" x14ac:dyDescent="0.2">
      <c r="B275" t="s">
        <v>110</v>
      </c>
    </row>
    <row r="277" spans="2:7" x14ac:dyDescent="0.2">
      <c r="B277" t="s">
        <v>118</v>
      </c>
    </row>
  </sheetData>
  <dataConsolidate/>
  <dataValidations count="4">
    <dataValidation showInputMessage="1" showErrorMessage="1" sqref="K187 K55 K99 K143" xr:uid="{00000000-0002-0000-0400-000000000000}"/>
    <dataValidation type="list" allowBlank="1" showInputMessage="1" showErrorMessage="1" sqref="K15" xr:uid="{00000000-0002-0000-0400-000001000000}">
      <formula1>Dates2027</formula1>
    </dataValidation>
    <dataValidation type="list" allowBlank="1" showInputMessage="1" showErrorMessage="1" sqref="K17:M17" xr:uid="{00000000-0002-0000-0400-000002000000}">
      <formula1>ValidProjectTypes</formula1>
    </dataValidation>
    <dataValidation type="list" allowBlank="1" showInputMessage="1" showErrorMessage="1" sqref="O23" xr:uid="{00000000-0002-0000-0400-000003000000}">
      <formula1>Answers</formula1>
    </dataValidation>
  </dataValidations>
  <pageMargins left="0.75" right="0.75" top="1" bottom="1" header="0.5" footer="0.5"/>
  <pageSetup scale="67" orientation="portrait" r:id="rId1"/>
  <headerFooter alignWithMargins="0"/>
  <rowBreaks count="5" manualBreakCount="5">
    <brk id="46" max="8" man="1"/>
    <brk id="91" max="8" man="1"/>
    <brk id="136" max="8" man="1"/>
    <brk id="181" max="8" man="1"/>
    <brk id="226" max="8" man="1"/>
  </rowBreaks>
  <colBreaks count="1" manualBreakCount="1">
    <brk id="9" min="1" max="289" man="1"/>
  </colBreaks>
  <ignoredErrors>
    <ignoredError sqref="C87 C132 C177 C222 C267"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8"/>
  <sheetViews>
    <sheetView workbookViewId="0">
      <selection activeCell="B1" sqref="B1:E65536"/>
    </sheetView>
  </sheetViews>
  <sheetFormatPr baseColWidth="10" defaultColWidth="8.7109375" defaultRowHeight="14" x14ac:dyDescent="0.2"/>
  <cols>
    <col min="1" max="1" width="15.42578125" customWidth="1"/>
    <col min="2" max="2" width="9.28515625" customWidth="1"/>
    <col min="3" max="3" width="9.42578125" customWidth="1"/>
    <col min="4" max="5" width="10.42578125" customWidth="1"/>
  </cols>
  <sheetData>
    <row r="1" spans="1:6" x14ac:dyDescent="0.2">
      <c r="B1" s="50"/>
      <c r="C1" s="50"/>
      <c r="D1" s="50"/>
      <c r="E1" s="50"/>
    </row>
    <row r="2" spans="1:6" x14ac:dyDescent="0.2">
      <c r="A2" s="57">
        <v>42004</v>
      </c>
      <c r="B2" s="52"/>
      <c r="C2" s="52"/>
      <c r="D2" s="52"/>
      <c r="E2" s="112"/>
      <c r="F2" s="53" t="s">
        <v>68</v>
      </c>
    </row>
    <row r="3" spans="1:6" x14ac:dyDescent="0.2">
      <c r="A3" s="57">
        <v>42035</v>
      </c>
      <c r="B3" s="52"/>
      <c r="C3" s="52"/>
      <c r="D3" s="52"/>
      <c r="E3" s="112"/>
      <c r="F3" t="s">
        <v>69</v>
      </c>
    </row>
    <row r="4" spans="1:6" x14ac:dyDescent="0.2">
      <c r="A4" s="57">
        <v>42063</v>
      </c>
      <c r="B4" s="52"/>
      <c r="C4" s="52"/>
      <c r="D4" s="52"/>
      <c r="E4" s="112"/>
      <c r="F4" t="s">
        <v>70</v>
      </c>
    </row>
    <row r="5" spans="1:6" x14ac:dyDescent="0.2">
      <c r="A5" s="57">
        <v>42094</v>
      </c>
      <c r="B5" s="52"/>
      <c r="C5" s="52"/>
      <c r="D5" s="52"/>
      <c r="E5" s="112"/>
      <c r="F5" s="53" t="s">
        <v>71</v>
      </c>
    </row>
    <row r="6" spans="1:6" x14ac:dyDescent="0.2">
      <c r="A6" s="57">
        <v>42124</v>
      </c>
      <c r="B6" s="52"/>
      <c r="C6" s="52"/>
      <c r="D6" s="52"/>
      <c r="E6" s="112"/>
      <c r="F6" t="s">
        <v>72</v>
      </c>
    </row>
    <row r="7" spans="1:6" x14ac:dyDescent="0.2">
      <c r="A7" s="57">
        <v>42155</v>
      </c>
      <c r="B7" s="52"/>
      <c r="C7" s="52"/>
      <c r="D7" s="52"/>
      <c r="E7" s="112"/>
      <c r="F7" s="53" t="s">
        <v>73</v>
      </c>
    </row>
    <row r="8" spans="1:6" x14ac:dyDescent="0.2">
      <c r="A8" s="57">
        <v>42185</v>
      </c>
      <c r="B8" s="52"/>
      <c r="C8" s="52"/>
      <c r="D8" s="52"/>
      <c r="E8" s="112"/>
      <c r="F8" t="s">
        <v>74</v>
      </c>
    </row>
    <row r="9" spans="1:6" x14ac:dyDescent="0.2">
      <c r="A9" s="57">
        <v>42216</v>
      </c>
      <c r="B9" s="52"/>
      <c r="C9" s="52"/>
      <c r="D9" s="52"/>
      <c r="E9" s="112"/>
      <c r="F9" t="s">
        <v>75</v>
      </c>
    </row>
    <row r="10" spans="1:6" x14ac:dyDescent="0.2">
      <c r="A10" s="57">
        <v>42247</v>
      </c>
      <c r="B10" s="52"/>
      <c r="C10" s="52"/>
      <c r="D10" s="52"/>
      <c r="E10" s="112"/>
      <c r="F10" t="s">
        <v>80</v>
      </c>
    </row>
    <row r="11" spans="1:6" x14ac:dyDescent="0.2">
      <c r="A11" s="57">
        <v>42277</v>
      </c>
      <c r="B11" s="52"/>
      <c r="C11" s="52"/>
      <c r="D11" s="52"/>
      <c r="E11" s="112"/>
    </row>
    <row r="12" spans="1:6" x14ac:dyDescent="0.2">
      <c r="A12" s="57">
        <v>42308</v>
      </c>
      <c r="B12" s="52"/>
      <c r="C12" s="52"/>
      <c r="D12" s="52"/>
      <c r="E12" s="112"/>
      <c r="F12" t="s">
        <v>100</v>
      </c>
    </row>
    <row r="13" spans="1:6" x14ac:dyDescent="0.2">
      <c r="A13" s="57">
        <v>42338</v>
      </c>
      <c r="B13" s="52"/>
      <c r="C13" s="52"/>
      <c r="D13" s="52"/>
      <c r="E13" s="112"/>
      <c r="F13" t="s">
        <v>101</v>
      </c>
    </row>
    <row r="14" spans="1:6" x14ac:dyDescent="0.2">
      <c r="A14" s="57">
        <v>42369</v>
      </c>
      <c r="B14" s="52"/>
      <c r="C14" s="52"/>
      <c r="D14" s="52"/>
      <c r="E14" s="112"/>
    </row>
    <row r="15" spans="1:6" x14ac:dyDescent="0.2">
      <c r="A15" s="57">
        <v>42400</v>
      </c>
      <c r="B15" s="52"/>
      <c r="C15" s="52"/>
      <c r="D15" s="52"/>
      <c r="E15" s="112"/>
    </row>
    <row r="16" spans="1:6" x14ac:dyDescent="0.2">
      <c r="A16" s="57">
        <v>42429</v>
      </c>
      <c r="B16" s="52"/>
      <c r="C16" s="52"/>
      <c r="D16" s="52"/>
      <c r="E16" s="112"/>
    </row>
    <row r="17" spans="1:5" x14ac:dyDescent="0.2">
      <c r="A17" s="57">
        <v>42460</v>
      </c>
      <c r="B17" s="52"/>
      <c r="C17" s="52"/>
      <c r="D17" s="52"/>
      <c r="E17" s="112"/>
    </row>
    <row r="18" spans="1:5" x14ac:dyDescent="0.2">
      <c r="A18" s="57">
        <v>42490</v>
      </c>
      <c r="B18" s="52"/>
      <c r="C18" s="52"/>
      <c r="D18" s="52"/>
      <c r="E18" s="112"/>
    </row>
    <row r="19" spans="1:5" x14ac:dyDescent="0.2">
      <c r="A19" s="57">
        <v>42521</v>
      </c>
      <c r="B19" s="52"/>
      <c r="C19" s="52"/>
      <c r="D19" s="52"/>
      <c r="E19" s="112"/>
    </row>
    <row r="20" spans="1:5" x14ac:dyDescent="0.2">
      <c r="A20" s="57">
        <v>42551</v>
      </c>
      <c r="B20" s="52"/>
      <c r="C20" s="52"/>
      <c r="D20" s="52"/>
      <c r="E20" s="112"/>
    </row>
    <row r="21" spans="1:5" x14ac:dyDescent="0.2">
      <c r="A21" s="57">
        <v>42582</v>
      </c>
      <c r="B21" s="52"/>
      <c r="C21" s="52"/>
      <c r="D21" s="52"/>
      <c r="E21" s="112"/>
    </row>
    <row r="22" spans="1:5" x14ac:dyDescent="0.2">
      <c r="A22" s="57">
        <v>42613</v>
      </c>
      <c r="B22" s="52"/>
      <c r="C22" s="52"/>
      <c r="D22" s="52"/>
      <c r="E22" s="112"/>
    </row>
    <row r="23" spans="1:5" x14ac:dyDescent="0.2">
      <c r="A23" s="57">
        <v>42643</v>
      </c>
      <c r="B23" s="52"/>
      <c r="C23" s="52"/>
      <c r="D23" s="52"/>
      <c r="E23" s="112"/>
    </row>
    <row r="24" spans="1:5" x14ac:dyDescent="0.2">
      <c r="A24" s="57">
        <v>42674</v>
      </c>
      <c r="B24" s="52"/>
      <c r="C24" s="52"/>
      <c r="D24" s="52"/>
      <c r="E24" s="112"/>
    </row>
    <row r="25" spans="1:5" x14ac:dyDescent="0.2">
      <c r="A25" s="57">
        <v>42704</v>
      </c>
      <c r="B25" s="52"/>
      <c r="C25" s="52"/>
      <c r="D25" s="52"/>
      <c r="E25" s="112"/>
    </row>
    <row r="26" spans="1:5" x14ac:dyDescent="0.2">
      <c r="A26" s="57">
        <v>42735</v>
      </c>
      <c r="B26" s="52"/>
      <c r="C26" s="52"/>
      <c r="D26" s="52"/>
      <c r="E26" s="112"/>
    </row>
    <row r="27" spans="1:5" x14ac:dyDescent="0.2">
      <c r="A27" s="57">
        <v>42766</v>
      </c>
      <c r="B27" s="52"/>
      <c r="C27" s="52"/>
      <c r="D27" s="52"/>
      <c r="E27" s="112"/>
    </row>
    <row r="28" spans="1:5" x14ac:dyDescent="0.2">
      <c r="A28" s="57">
        <v>42794</v>
      </c>
      <c r="B28" s="52"/>
      <c r="C28" s="52"/>
      <c r="D28" s="52"/>
      <c r="E28" s="112"/>
    </row>
    <row r="29" spans="1:5" x14ac:dyDescent="0.2">
      <c r="A29" s="57">
        <v>42825</v>
      </c>
      <c r="B29" s="52"/>
      <c r="C29" s="52"/>
      <c r="D29" s="52"/>
      <c r="E29" s="112"/>
    </row>
    <row r="30" spans="1:5" x14ac:dyDescent="0.2">
      <c r="A30" s="57">
        <v>42855</v>
      </c>
      <c r="B30" s="52"/>
      <c r="C30" s="52"/>
      <c r="D30" s="52"/>
      <c r="E30" s="112"/>
    </row>
    <row r="31" spans="1:5" x14ac:dyDescent="0.2">
      <c r="A31" s="57">
        <v>42886</v>
      </c>
      <c r="B31" s="52"/>
      <c r="C31" s="52"/>
      <c r="D31" s="52"/>
      <c r="E31" s="112"/>
    </row>
    <row r="32" spans="1:5" x14ac:dyDescent="0.2">
      <c r="A32" s="57">
        <v>42916</v>
      </c>
      <c r="B32" s="52"/>
      <c r="C32" s="52"/>
      <c r="D32" s="52"/>
      <c r="E32" s="112"/>
    </row>
    <row r="33" spans="1:5" x14ac:dyDescent="0.2">
      <c r="A33" s="57">
        <v>42947</v>
      </c>
      <c r="B33" s="52"/>
      <c r="C33" s="52"/>
      <c r="D33" s="52"/>
      <c r="E33" s="112"/>
    </row>
    <row r="34" spans="1:5" x14ac:dyDescent="0.2">
      <c r="A34" s="57">
        <v>42978</v>
      </c>
      <c r="B34" s="52"/>
      <c r="C34" s="52"/>
      <c r="D34" s="52"/>
      <c r="E34" s="112"/>
    </row>
    <row r="35" spans="1:5" x14ac:dyDescent="0.2">
      <c r="A35" s="57">
        <v>43008</v>
      </c>
      <c r="B35" s="52"/>
      <c r="C35" s="52"/>
      <c r="D35" s="52"/>
      <c r="E35" s="112"/>
    </row>
    <row r="36" spans="1:5" x14ac:dyDescent="0.2">
      <c r="A36" s="57">
        <v>43039</v>
      </c>
      <c r="B36" s="52"/>
      <c r="C36" s="52"/>
      <c r="D36" s="52"/>
      <c r="E36" s="112"/>
    </row>
    <row r="37" spans="1:5" x14ac:dyDescent="0.2">
      <c r="A37" s="57">
        <v>43069</v>
      </c>
      <c r="B37" s="52"/>
      <c r="C37" s="52"/>
      <c r="D37" s="52"/>
      <c r="E37" s="112"/>
    </row>
    <row r="38" spans="1:5" x14ac:dyDescent="0.2">
      <c r="A38" s="57">
        <v>43100</v>
      </c>
      <c r="B38" s="52"/>
      <c r="C38" s="52"/>
      <c r="D38" s="52"/>
      <c r="E38" s="112"/>
    </row>
    <row r="39" spans="1:5" x14ac:dyDescent="0.2">
      <c r="A39" s="57">
        <v>43131</v>
      </c>
      <c r="B39" s="52"/>
      <c r="C39" s="52"/>
      <c r="D39" s="52"/>
      <c r="E39" s="112"/>
    </row>
    <row r="40" spans="1:5" x14ac:dyDescent="0.2">
      <c r="A40" s="57">
        <v>43159</v>
      </c>
      <c r="B40" s="52"/>
      <c r="C40" s="52"/>
      <c r="D40" s="52"/>
      <c r="E40" s="112"/>
    </row>
    <row r="41" spans="1:5" x14ac:dyDescent="0.2">
      <c r="A41" s="57">
        <v>43190</v>
      </c>
      <c r="B41" s="52"/>
      <c r="C41" s="52"/>
      <c r="D41" s="52"/>
      <c r="E41" s="112"/>
    </row>
    <row r="42" spans="1:5" x14ac:dyDescent="0.2">
      <c r="A42" s="57">
        <v>43220</v>
      </c>
      <c r="B42" s="52"/>
      <c r="C42" s="52"/>
      <c r="D42" s="52"/>
      <c r="E42" s="112"/>
    </row>
    <row r="43" spans="1:5" x14ac:dyDescent="0.2">
      <c r="A43" s="57">
        <v>43251</v>
      </c>
      <c r="B43" s="52"/>
      <c r="C43" s="52"/>
      <c r="D43" s="52"/>
      <c r="E43" s="112"/>
    </row>
    <row r="44" spans="1:5" x14ac:dyDescent="0.2">
      <c r="A44" s="126">
        <f>A43+31</f>
        <v>43282</v>
      </c>
      <c r="B44" s="52"/>
      <c r="C44" s="52"/>
      <c r="D44" s="52"/>
      <c r="E44" s="112"/>
    </row>
    <row r="45" spans="1:5" x14ac:dyDescent="0.2">
      <c r="A45" s="126">
        <f t="shared" ref="A45:A102" si="0">A44+31</f>
        <v>43313</v>
      </c>
      <c r="B45" s="52"/>
      <c r="C45" s="52"/>
      <c r="D45" s="52"/>
      <c r="E45" s="112"/>
    </row>
    <row r="46" spans="1:5" x14ac:dyDescent="0.2">
      <c r="A46" s="126">
        <f t="shared" si="0"/>
        <v>43344</v>
      </c>
      <c r="B46" s="52"/>
      <c r="C46" s="52"/>
      <c r="D46" s="52"/>
      <c r="E46" s="112"/>
    </row>
    <row r="47" spans="1:5" x14ac:dyDescent="0.2">
      <c r="A47" s="126">
        <f t="shared" si="0"/>
        <v>43375</v>
      </c>
      <c r="B47" s="52"/>
      <c r="C47" s="52"/>
      <c r="D47" s="52"/>
      <c r="E47" s="112"/>
    </row>
    <row r="48" spans="1:5" x14ac:dyDescent="0.2">
      <c r="A48" s="126">
        <f t="shared" si="0"/>
        <v>43406</v>
      </c>
      <c r="B48" s="52"/>
      <c r="C48" s="52"/>
      <c r="D48" s="52"/>
      <c r="E48" s="112"/>
    </row>
    <row r="49" spans="1:5" x14ac:dyDescent="0.2">
      <c r="A49" s="126">
        <f t="shared" si="0"/>
        <v>43437</v>
      </c>
      <c r="B49" s="52"/>
      <c r="C49" s="52"/>
      <c r="D49" s="52"/>
      <c r="E49" s="112"/>
    </row>
    <row r="50" spans="1:5" x14ac:dyDescent="0.2">
      <c r="A50" s="126">
        <f t="shared" si="0"/>
        <v>43468</v>
      </c>
      <c r="B50" s="52"/>
      <c r="C50" s="52"/>
      <c r="D50" s="52"/>
      <c r="E50" s="112"/>
    </row>
    <row r="51" spans="1:5" x14ac:dyDescent="0.2">
      <c r="A51" s="126">
        <f t="shared" si="0"/>
        <v>43499</v>
      </c>
      <c r="B51" s="52"/>
      <c r="C51" s="52"/>
      <c r="D51" s="52"/>
      <c r="E51" s="112"/>
    </row>
    <row r="52" spans="1:5" x14ac:dyDescent="0.2">
      <c r="A52" s="126">
        <f t="shared" si="0"/>
        <v>43530</v>
      </c>
      <c r="B52" s="52"/>
      <c r="C52" s="52"/>
      <c r="D52" s="52"/>
      <c r="E52" s="112"/>
    </row>
    <row r="53" spans="1:5" x14ac:dyDescent="0.2">
      <c r="A53" s="126">
        <f t="shared" si="0"/>
        <v>43561</v>
      </c>
      <c r="B53" s="52"/>
      <c r="C53" s="52"/>
      <c r="D53" s="52"/>
      <c r="E53" s="112"/>
    </row>
    <row r="54" spans="1:5" x14ac:dyDescent="0.2">
      <c r="A54" s="126">
        <f t="shared" si="0"/>
        <v>43592</v>
      </c>
      <c r="B54" s="52"/>
      <c r="C54" s="52"/>
      <c r="D54" s="52"/>
      <c r="E54" s="112"/>
    </row>
    <row r="55" spans="1:5" x14ac:dyDescent="0.2">
      <c r="A55" s="126">
        <f t="shared" si="0"/>
        <v>43623</v>
      </c>
      <c r="B55" s="52"/>
      <c r="C55" s="52"/>
      <c r="D55" s="52"/>
      <c r="E55" s="112"/>
    </row>
    <row r="56" spans="1:5" x14ac:dyDescent="0.2">
      <c r="A56" s="126">
        <f t="shared" si="0"/>
        <v>43654</v>
      </c>
      <c r="B56" s="52"/>
      <c r="C56" s="52"/>
      <c r="D56" s="52"/>
      <c r="E56" s="112"/>
    </row>
    <row r="57" spans="1:5" x14ac:dyDescent="0.2">
      <c r="A57" s="126">
        <f t="shared" si="0"/>
        <v>43685</v>
      </c>
      <c r="B57" s="52"/>
      <c r="C57" s="52"/>
      <c r="D57" s="52"/>
      <c r="E57" s="112"/>
    </row>
    <row r="58" spans="1:5" x14ac:dyDescent="0.2">
      <c r="A58" s="126">
        <f t="shared" si="0"/>
        <v>43716</v>
      </c>
      <c r="B58" s="52"/>
      <c r="C58" s="52"/>
      <c r="D58" s="52"/>
      <c r="E58" s="112"/>
    </row>
    <row r="59" spans="1:5" x14ac:dyDescent="0.2">
      <c r="A59" s="126">
        <f t="shared" si="0"/>
        <v>43747</v>
      </c>
      <c r="B59" s="52"/>
      <c r="C59" s="52"/>
      <c r="D59" s="52"/>
      <c r="E59" s="112"/>
    </row>
    <row r="60" spans="1:5" x14ac:dyDescent="0.2">
      <c r="A60" s="126">
        <f t="shared" si="0"/>
        <v>43778</v>
      </c>
      <c r="B60" s="52"/>
      <c r="C60" s="52"/>
      <c r="D60" s="52"/>
      <c r="E60" s="112"/>
    </row>
    <row r="61" spans="1:5" x14ac:dyDescent="0.2">
      <c r="A61" s="126">
        <f t="shared" si="0"/>
        <v>43809</v>
      </c>
      <c r="B61" s="52"/>
      <c r="C61" s="52"/>
      <c r="D61" s="52"/>
      <c r="E61" s="112"/>
    </row>
    <row r="62" spans="1:5" x14ac:dyDescent="0.2">
      <c r="A62" s="126">
        <f t="shared" si="0"/>
        <v>43840</v>
      </c>
      <c r="B62" s="52"/>
      <c r="C62" s="52"/>
      <c r="D62" s="52"/>
      <c r="E62" s="112"/>
    </row>
    <row r="63" spans="1:5" x14ac:dyDescent="0.2">
      <c r="A63" s="126">
        <f t="shared" si="0"/>
        <v>43871</v>
      </c>
      <c r="B63" s="52"/>
      <c r="C63" s="52"/>
      <c r="D63" s="52"/>
      <c r="E63" s="112"/>
    </row>
    <row r="64" spans="1:5" x14ac:dyDescent="0.2">
      <c r="A64" s="126">
        <f t="shared" si="0"/>
        <v>43902</v>
      </c>
      <c r="B64" s="52"/>
      <c r="C64" s="52"/>
      <c r="D64" s="52"/>
      <c r="E64" s="112"/>
    </row>
    <row r="65" spans="1:5" x14ac:dyDescent="0.2">
      <c r="A65" s="126">
        <f t="shared" si="0"/>
        <v>43933</v>
      </c>
      <c r="B65" s="52"/>
      <c r="C65" s="52"/>
      <c r="D65" s="52"/>
      <c r="E65" s="112"/>
    </row>
    <row r="66" spans="1:5" x14ac:dyDescent="0.2">
      <c r="A66" s="126">
        <f t="shared" si="0"/>
        <v>43964</v>
      </c>
      <c r="B66" s="52"/>
      <c r="C66" s="52"/>
      <c r="D66" s="52"/>
      <c r="E66" s="112"/>
    </row>
    <row r="67" spans="1:5" x14ac:dyDescent="0.2">
      <c r="A67" s="126">
        <f t="shared" si="0"/>
        <v>43995</v>
      </c>
      <c r="B67" s="52"/>
      <c r="C67" s="52"/>
      <c r="D67" s="52"/>
      <c r="E67" s="112"/>
    </row>
    <row r="68" spans="1:5" x14ac:dyDescent="0.2">
      <c r="A68" s="126">
        <f t="shared" si="0"/>
        <v>44026</v>
      </c>
      <c r="B68" s="52"/>
      <c r="C68" s="52"/>
      <c r="D68" s="52"/>
      <c r="E68" s="112"/>
    </row>
    <row r="69" spans="1:5" x14ac:dyDescent="0.2">
      <c r="A69" s="126">
        <f t="shared" si="0"/>
        <v>44057</v>
      </c>
      <c r="B69" s="52"/>
      <c r="C69" s="52"/>
      <c r="D69" s="52"/>
      <c r="E69" s="112"/>
    </row>
    <row r="70" spans="1:5" x14ac:dyDescent="0.2">
      <c r="A70" s="126">
        <f t="shared" si="0"/>
        <v>44088</v>
      </c>
      <c r="B70" s="52"/>
      <c r="C70" s="52"/>
      <c r="D70" s="52"/>
      <c r="E70" s="112"/>
    </row>
    <row r="71" spans="1:5" x14ac:dyDescent="0.2">
      <c r="A71" s="126">
        <f t="shared" si="0"/>
        <v>44119</v>
      </c>
      <c r="B71" s="52"/>
      <c r="C71" s="52"/>
      <c r="D71" s="52"/>
      <c r="E71" s="112"/>
    </row>
    <row r="72" spans="1:5" x14ac:dyDescent="0.2">
      <c r="A72" s="126">
        <f t="shared" si="0"/>
        <v>44150</v>
      </c>
      <c r="B72" s="52"/>
      <c r="C72" s="52"/>
      <c r="D72" s="52"/>
      <c r="E72" s="112"/>
    </row>
    <row r="73" spans="1:5" x14ac:dyDescent="0.2">
      <c r="A73" s="126">
        <f t="shared" si="0"/>
        <v>44181</v>
      </c>
      <c r="B73" s="52"/>
      <c r="C73" s="52"/>
      <c r="D73" s="52"/>
      <c r="E73" s="112"/>
    </row>
    <row r="74" spans="1:5" x14ac:dyDescent="0.2">
      <c r="A74" s="126">
        <f t="shared" si="0"/>
        <v>44212</v>
      </c>
      <c r="B74" s="52"/>
      <c r="C74" s="52"/>
      <c r="D74" s="52"/>
      <c r="E74" s="112"/>
    </row>
    <row r="75" spans="1:5" x14ac:dyDescent="0.2">
      <c r="A75" s="126">
        <f t="shared" si="0"/>
        <v>44243</v>
      </c>
      <c r="B75" s="52"/>
      <c r="C75" s="52"/>
      <c r="D75" s="52"/>
      <c r="E75" s="112"/>
    </row>
    <row r="76" spans="1:5" x14ac:dyDescent="0.2">
      <c r="A76" s="126">
        <f t="shared" si="0"/>
        <v>44274</v>
      </c>
      <c r="B76" s="52"/>
      <c r="C76" s="52"/>
      <c r="D76" s="52"/>
      <c r="E76" s="112"/>
    </row>
    <row r="77" spans="1:5" x14ac:dyDescent="0.2">
      <c r="A77" s="126">
        <f t="shared" si="0"/>
        <v>44305</v>
      </c>
      <c r="B77" s="52"/>
      <c r="C77" s="52"/>
      <c r="D77" s="52"/>
      <c r="E77" s="112"/>
    </row>
    <row r="78" spans="1:5" x14ac:dyDescent="0.2">
      <c r="A78" s="126">
        <f t="shared" si="0"/>
        <v>44336</v>
      </c>
      <c r="B78" s="52"/>
      <c r="C78" s="52"/>
      <c r="D78" s="52"/>
      <c r="E78" s="112"/>
    </row>
    <row r="79" spans="1:5" x14ac:dyDescent="0.2">
      <c r="A79" s="126">
        <f t="shared" si="0"/>
        <v>44367</v>
      </c>
      <c r="B79" s="52"/>
      <c r="C79" s="52"/>
      <c r="D79" s="52"/>
      <c r="E79" s="112"/>
    </row>
    <row r="80" spans="1:5" x14ac:dyDescent="0.2">
      <c r="A80" s="126">
        <f t="shared" si="0"/>
        <v>44398</v>
      </c>
      <c r="B80" s="52"/>
      <c r="C80" s="52"/>
      <c r="D80" s="52"/>
      <c r="E80" s="112"/>
    </row>
    <row r="81" spans="1:5" x14ac:dyDescent="0.2">
      <c r="A81" s="126">
        <f t="shared" si="0"/>
        <v>44429</v>
      </c>
      <c r="B81" s="52"/>
      <c r="C81" s="52"/>
      <c r="D81" s="52"/>
      <c r="E81" s="112"/>
    </row>
    <row r="82" spans="1:5" x14ac:dyDescent="0.2">
      <c r="A82" s="126">
        <f t="shared" si="0"/>
        <v>44460</v>
      </c>
      <c r="B82" s="52"/>
      <c r="C82" s="52"/>
      <c r="D82" s="52"/>
      <c r="E82" s="112"/>
    </row>
    <row r="83" spans="1:5" x14ac:dyDescent="0.2">
      <c r="A83" s="126">
        <f t="shared" si="0"/>
        <v>44491</v>
      </c>
      <c r="B83" s="52"/>
      <c r="C83" s="52"/>
      <c r="D83" s="52"/>
      <c r="E83" s="112"/>
    </row>
    <row r="84" spans="1:5" x14ac:dyDescent="0.2">
      <c r="A84" s="126">
        <f t="shared" si="0"/>
        <v>44522</v>
      </c>
      <c r="B84" s="52"/>
      <c r="C84" s="52"/>
      <c r="D84" s="52"/>
      <c r="E84" s="112"/>
    </row>
    <row r="85" spans="1:5" x14ac:dyDescent="0.2">
      <c r="A85" s="126">
        <f t="shared" si="0"/>
        <v>44553</v>
      </c>
      <c r="B85" s="52"/>
      <c r="C85" s="52"/>
      <c r="D85" s="52"/>
      <c r="E85" s="112"/>
    </row>
    <row r="86" spans="1:5" x14ac:dyDescent="0.2">
      <c r="A86" s="126">
        <f t="shared" si="0"/>
        <v>44584</v>
      </c>
      <c r="B86" s="52"/>
      <c r="C86" s="52"/>
      <c r="D86" s="52"/>
      <c r="E86" s="112"/>
    </row>
    <row r="87" spans="1:5" x14ac:dyDescent="0.2">
      <c r="A87" s="126">
        <f t="shared" si="0"/>
        <v>44615</v>
      </c>
      <c r="B87" s="52"/>
      <c r="C87" s="52"/>
      <c r="D87" s="52"/>
      <c r="E87" s="112"/>
    </row>
    <row r="88" spans="1:5" x14ac:dyDescent="0.2">
      <c r="A88" s="126">
        <f t="shared" si="0"/>
        <v>44646</v>
      </c>
      <c r="B88" s="52"/>
      <c r="C88" s="52"/>
      <c r="D88" s="52"/>
      <c r="E88" s="112"/>
    </row>
    <row r="89" spans="1:5" x14ac:dyDescent="0.2">
      <c r="A89" s="126">
        <f t="shared" si="0"/>
        <v>44677</v>
      </c>
      <c r="B89" s="52"/>
      <c r="C89" s="52"/>
      <c r="D89" s="52"/>
      <c r="E89" s="112"/>
    </row>
    <row r="90" spans="1:5" x14ac:dyDescent="0.2">
      <c r="A90" s="126">
        <f t="shared" si="0"/>
        <v>44708</v>
      </c>
      <c r="B90" s="52"/>
      <c r="C90" s="52"/>
      <c r="D90" s="52"/>
      <c r="E90" s="112"/>
    </row>
    <row r="91" spans="1:5" x14ac:dyDescent="0.2">
      <c r="A91" s="126">
        <f t="shared" si="0"/>
        <v>44739</v>
      </c>
      <c r="B91" s="52"/>
      <c r="C91" s="52"/>
      <c r="D91" s="52"/>
      <c r="E91" s="112"/>
    </row>
    <row r="92" spans="1:5" x14ac:dyDescent="0.2">
      <c r="A92" s="126">
        <f t="shared" si="0"/>
        <v>44770</v>
      </c>
      <c r="B92" s="52"/>
      <c r="C92" s="52"/>
      <c r="D92" s="52"/>
      <c r="E92" s="112"/>
    </row>
    <row r="93" spans="1:5" x14ac:dyDescent="0.2">
      <c r="A93" s="126">
        <f t="shared" si="0"/>
        <v>44801</v>
      </c>
      <c r="B93" s="52"/>
      <c r="C93" s="52"/>
      <c r="D93" s="52"/>
      <c r="E93" s="112"/>
    </row>
    <row r="94" spans="1:5" x14ac:dyDescent="0.2">
      <c r="A94" s="126">
        <f t="shared" si="0"/>
        <v>44832</v>
      </c>
      <c r="B94" s="52"/>
      <c r="C94" s="52"/>
      <c r="D94" s="52"/>
      <c r="E94" s="112"/>
    </row>
    <row r="95" spans="1:5" x14ac:dyDescent="0.2">
      <c r="A95" s="126">
        <f t="shared" si="0"/>
        <v>44863</v>
      </c>
      <c r="B95" s="52"/>
      <c r="C95" s="52"/>
      <c r="D95" s="52"/>
      <c r="E95" s="112"/>
    </row>
    <row r="96" spans="1:5" x14ac:dyDescent="0.2">
      <c r="A96" s="126">
        <f t="shared" si="0"/>
        <v>44894</v>
      </c>
      <c r="B96" s="52"/>
      <c r="C96" s="52"/>
      <c r="D96" s="52"/>
      <c r="E96" s="112"/>
    </row>
    <row r="97" spans="1:5" x14ac:dyDescent="0.2">
      <c r="A97" s="126">
        <f t="shared" si="0"/>
        <v>44925</v>
      </c>
      <c r="B97" s="52"/>
      <c r="C97" s="52"/>
      <c r="D97" s="52"/>
      <c r="E97" s="112"/>
    </row>
    <row r="98" spans="1:5" x14ac:dyDescent="0.2">
      <c r="A98" s="126">
        <f t="shared" si="0"/>
        <v>44956</v>
      </c>
      <c r="B98" s="52"/>
      <c r="C98" s="52"/>
      <c r="D98" s="52"/>
      <c r="E98" s="112"/>
    </row>
    <row r="99" spans="1:5" x14ac:dyDescent="0.2">
      <c r="A99" s="126">
        <f t="shared" si="0"/>
        <v>44987</v>
      </c>
      <c r="B99" s="52"/>
      <c r="C99" s="52"/>
      <c r="D99" s="52"/>
      <c r="E99" s="112"/>
    </row>
    <row r="100" spans="1:5" x14ac:dyDescent="0.2">
      <c r="A100" s="126">
        <f t="shared" si="0"/>
        <v>45018</v>
      </c>
      <c r="B100" s="52"/>
      <c r="C100" s="52"/>
      <c r="D100" s="52"/>
      <c r="E100" s="112"/>
    </row>
    <row r="101" spans="1:5" x14ac:dyDescent="0.2">
      <c r="A101" s="126">
        <f t="shared" si="0"/>
        <v>45049</v>
      </c>
      <c r="B101" s="52"/>
      <c r="C101" s="52"/>
      <c r="D101" s="52"/>
      <c r="E101" s="112"/>
    </row>
    <row r="102" spans="1:5" x14ac:dyDescent="0.2">
      <c r="A102" s="126">
        <f t="shared" si="0"/>
        <v>45080</v>
      </c>
      <c r="B102" s="52"/>
      <c r="C102" s="52"/>
      <c r="D102" s="52"/>
      <c r="E102" s="112"/>
    </row>
    <row r="103" spans="1:5" x14ac:dyDescent="0.2">
      <c r="A103" s="126"/>
    </row>
    <row r="104" spans="1:5" x14ac:dyDescent="0.2">
      <c r="A104" s="126"/>
    </row>
    <row r="105" spans="1:5" x14ac:dyDescent="0.2">
      <c r="A105" s="126"/>
    </row>
    <row r="106" spans="1:5" x14ac:dyDescent="0.2">
      <c r="A106" s="126"/>
    </row>
    <row r="107" spans="1:5" x14ac:dyDescent="0.2">
      <c r="A107" s="126"/>
    </row>
    <row r="108" spans="1:5" x14ac:dyDescent="0.2">
      <c r="A108" s="126"/>
    </row>
    <row r="109" spans="1:5" x14ac:dyDescent="0.2">
      <c r="A109" s="126"/>
    </row>
    <row r="110" spans="1:5" x14ac:dyDescent="0.2">
      <c r="A110" s="126"/>
    </row>
    <row r="111" spans="1:5" x14ac:dyDescent="0.2">
      <c r="A111" s="126"/>
    </row>
    <row r="112" spans="1:5" x14ac:dyDescent="0.2">
      <c r="A112" s="126"/>
    </row>
    <row r="113" spans="1:1" x14ac:dyDescent="0.2">
      <c r="A113" s="126"/>
    </row>
    <row r="114" spans="1:1" x14ac:dyDescent="0.2">
      <c r="A114" s="126"/>
    </row>
    <row r="115" spans="1:1" x14ac:dyDescent="0.2">
      <c r="A115" s="126"/>
    </row>
    <row r="116" spans="1:1" x14ac:dyDescent="0.2">
      <c r="A116" s="126"/>
    </row>
    <row r="117" spans="1:1" x14ac:dyDescent="0.2">
      <c r="A117" s="126"/>
    </row>
    <row r="134" spans="11:11" x14ac:dyDescent="0.2">
      <c r="K134" s="51"/>
    </row>
    <row r="135" spans="11:11" x14ac:dyDescent="0.2">
      <c r="K135" s="51"/>
    </row>
    <row r="136" spans="11:11" x14ac:dyDescent="0.2">
      <c r="K136" s="51"/>
    </row>
    <row r="137" spans="11:11" x14ac:dyDescent="0.2">
      <c r="K137" s="51"/>
    </row>
    <row r="138" spans="11:11" x14ac:dyDescent="0.2">
      <c r="K138" s="51"/>
    </row>
    <row r="139" spans="11:11" x14ac:dyDescent="0.2">
      <c r="K139" s="51"/>
    </row>
    <row r="140" spans="11:11" x14ac:dyDescent="0.2">
      <c r="K140" s="51"/>
    </row>
    <row r="141" spans="11:11" x14ac:dyDescent="0.2">
      <c r="K141" s="51"/>
    </row>
    <row r="142" spans="11:11" x14ac:dyDescent="0.2">
      <c r="K142" s="51"/>
    </row>
    <row r="143" spans="11:11" x14ac:dyDescent="0.2">
      <c r="K143" s="51"/>
    </row>
    <row r="144" spans="11:11" x14ac:dyDescent="0.2">
      <c r="K144" s="51"/>
    </row>
    <row r="145" spans="11:11" x14ac:dyDescent="0.2">
      <c r="K145" s="51"/>
    </row>
    <row r="146" spans="11:11" x14ac:dyDescent="0.2">
      <c r="K146" s="51"/>
    </row>
    <row r="147" spans="11:11" x14ac:dyDescent="0.2">
      <c r="K147" s="51"/>
    </row>
    <row r="148" spans="11:11" x14ac:dyDescent="0.2">
      <c r="K148" s="51"/>
    </row>
    <row r="149" spans="11:11" x14ac:dyDescent="0.2">
      <c r="K149" s="51"/>
    </row>
    <row r="150" spans="11:11" x14ac:dyDescent="0.2">
      <c r="K150" s="51"/>
    </row>
    <row r="151" spans="11:11" x14ac:dyDescent="0.2">
      <c r="K151" s="51"/>
    </row>
    <row r="152" spans="11:11" x14ac:dyDescent="0.2">
      <c r="K152" s="51"/>
    </row>
    <row r="153" spans="11:11" x14ac:dyDescent="0.2">
      <c r="K153" s="51"/>
    </row>
    <row r="154" spans="11:11" x14ac:dyDescent="0.2">
      <c r="K154" s="51"/>
    </row>
    <row r="155" spans="11:11" x14ac:dyDescent="0.2">
      <c r="K155" s="51"/>
    </row>
    <row r="156" spans="11:11" x14ac:dyDescent="0.2">
      <c r="K156" s="51"/>
    </row>
    <row r="157" spans="11:11" x14ac:dyDescent="0.2">
      <c r="K157" s="51"/>
    </row>
    <row r="158" spans="11:11" x14ac:dyDescent="0.2">
      <c r="K158" s="5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Generic 1yr Budget</vt:lpstr>
      <vt:lpstr>Generic 2yr Budget</vt:lpstr>
      <vt:lpstr>Generic 3yr Budget</vt:lpstr>
      <vt:lpstr>Generic 4yr Budget</vt:lpstr>
      <vt:lpstr>Generic 5yr Budget</vt:lpstr>
      <vt:lpstr>Look up tables</vt:lpstr>
      <vt:lpstr>Answers</vt:lpstr>
      <vt:lpstr>Dates2027</vt:lpstr>
      <vt:lpstr>'Generic 1yr Budget'!Print_Area</vt:lpstr>
      <vt:lpstr>'Generic 2yr Budget'!Print_Area</vt:lpstr>
      <vt:lpstr>'Generic 3yr Budget'!Print_Area</vt:lpstr>
      <vt:lpstr>'Generic 4yr Budget'!Print_Area</vt:lpstr>
      <vt:lpstr>'Generic 5yr Budget'!Print_Area</vt:lpstr>
      <vt:lpstr>ValidProjectTypes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93-208 J. Bullin</dc:title>
  <dc:subject>DOE Budget</dc:subject>
  <dc:creator>Jean Humphries</dc:creator>
  <cp:lastModifiedBy>sydaneyh@att.net</cp:lastModifiedBy>
  <cp:lastPrinted>2014-12-23T17:44:49Z</cp:lastPrinted>
  <dcterms:created xsi:type="dcterms:W3CDTF">1999-02-04T15:36:47Z</dcterms:created>
  <dcterms:modified xsi:type="dcterms:W3CDTF">2020-11-03T16:31:11Z</dcterms:modified>
</cp:coreProperties>
</file>