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TS\Forms - FAR\2024 Financial Statements\Web Info\LSU Ag\"/>
    </mc:Choice>
  </mc:AlternateContent>
  <xr:revisionPtr revIDLastSave="0" documentId="13_ncr:1_{F1A296CF-49E4-4328-8E2C-4B8EDC56768B}" xr6:coauthVersionLast="47" xr6:coauthVersionMax="47" xr10:uidLastSave="{00000000-0000-0000-0000-000000000000}"/>
  <bookViews>
    <workbookView xWindow="28680" yWindow="-120" windowWidth="29040" windowHeight="15840" xr2:uid="{937E59BC-ED6D-4D61-8A52-0790AF346943}"/>
  </bookViews>
  <sheets>
    <sheet name="Sheet1" sheetId="1" r:id="rId1"/>
  </sheets>
  <definedNames>
    <definedName name="_xlnm.Print_Area" localSheetId="0">Sheet1!$A$1:$H$62</definedName>
    <definedName name="_xlnm.Print_Titles" localSheetId="0">Sheet1!$1:$11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D60" i="1"/>
  <c r="B60" i="1"/>
  <c r="H59" i="1"/>
  <c r="H60" i="1" s="1"/>
  <c r="H16" i="1"/>
  <c r="H15" i="1"/>
  <c r="H17" i="1"/>
  <c r="H38" i="1"/>
  <c r="F31" i="1"/>
  <c r="D31" i="1"/>
  <c r="B31" i="1"/>
  <c r="H43" i="1"/>
  <c r="H47" i="1"/>
  <c r="H35" i="1"/>
  <c r="F19" i="1"/>
  <c r="D19" i="1"/>
  <c r="B19" i="1"/>
  <c r="H19" i="1" s="1"/>
  <c r="H50" i="1"/>
  <c r="H18" i="1"/>
  <c r="H27" i="1"/>
  <c r="H36" i="1"/>
  <c r="B56" i="1"/>
  <c r="H56" i="1" s="1"/>
  <c r="B28" i="1"/>
  <c r="H30" i="1"/>
  <c r="H31" i="1" s="1"/>
  <c r="H55" i="1"/>
  <c r="H53" i="1"/>
  <c r="H51" i="1"/>
  <c r="H48" i="1"/>
  <c r="H44" i="1"/>
  <c r="H41" i="1"/>
  <c r="H39" i="1"/>
  <c r="H37" i="1"/>
  <c r="H26" i="1"/>
  <c r="D56" i="1"/>
  <c r="H45" i="1"/>
  <c r="F28" i="1"/>
  <c r="F32" i="1" s="1"/>
  <c r="H24" i="1"/>
  <c r="H54" i="1"/>
  <c r="H40" i="1"/>
  <c r="H46" i="1"/>
  <c r="H49" i="1"/>
  <c r="H25" i="1"/>
  <c r="H42" i="1"/>
  <c r="H52" i="1"/>
  <c r="D28" i="1"/>
  <c r="H14" i="1"/>
  <c r="F56" i="1"/>
  <c r="H28" i="1" l="1"/>
  <c r="B32" i="1"/>
  <c r="B62" i="1" s="1"/>
  <c r="F62" i="1"/>
  <c r="D32" i="1"/>
  <c r="D62" i="1" s="1"/>
  <c r="H32" i="1"/>
  <c r="H62" i="1" l="1"/>
</calcChain>
</file>

<file path=xl/sharedStrings.xml><?xml version="1.0" encoding="utf-8"?>
<sst xmlns="http://schemas.openxmlformats.org/spreadsheetml/2006/main" count="55" uniqueCount="53">
  <si>
    <t>Balance</t>
  </si>
  <si>
    <t>Allocations</t>
  </si>
  <si>
    <t>Expenditures</t>
  </si>
  <si>
    <t xml:space="preserve"> </t>
  </si>
  <si>
    <t xml:space="preserve"> State of Louisiana:</t>
  </si>
  <si>
    <t xml:space="preserve">   Facility Planning and Control -</t>
  </si>
  <si>
    <t xml:space="preserve">     Animal and food science facility</t>
  </si>
  <si>
    <t xml:space="preserve"> Transfers from other funds:</t>
  </si>
  <si>
    <t xml:space="preserve">   Unrestricted -</t>
  </si>
  <si>
    <t xml:space="preserve">     Agricultural improvements</t>
  </si>
  <si>
    <t xml:space="preserve">     Louisiana House</t>
  </si>
  <si>
    <t xml:space="preserve">         Total transfers from other funds</t>
  </si>
  <si>
    <t xml:space="preserve"> Other sources:</t>
  </si>
  <si>
    <t xml:space="preserve">     Burden research station improvements</t>
  </si>
  <si>
    <t xml:space="preserve">     Camp Grant Walker improvements</t>
  </si>
  <si>
    <t xml:space="preserve">     Central station improvements</t>
  </si>
  <si>
    <t xml:space="preserve">     Experiment station improvements</t>
  </si>
  <si>
    <t xml:space="preserve">     Food science improvements</t>
  </si>
  <si>
    <t xml:space="preserve">     Hammond research station improvements</t>
  </si>
  <si>
    <t xml:space="preserve">     Hill farm research station improvements</t>
  </si>
  <si>
    <t xml:space="preserve">     Idlewild research station improvements</t>
  </si>
  <si>
    <t xml:space="preserve">     Red river research station improvements</t>
  </si>
  <si>
    <t xml:space="preserve">     Southeast research station improvements</t>
  </si>
  <si>
    <t xml:space="preserve">         Total other sources</t>
  </si>
  <si>
    <t xml:space="preserve">           Total</t>
  </si>
  <si>
    <t xml:space="preserve">     Information tech infrastructure improvements</t>
  </si>
  <si>
    <t xml:space="preserve">     Sweet potato research station improvements</t>
  </si>
  <si>
    <t xml:space="preserve">       Callegari water quality lab service center</t>
  </si>
  <si>
    <t xml:space="preserve">       Central analytical instruments lab service center</t>
  </si>
  <si>
    <t xml:space="preserve">       LCES copy service center </t>
  </si>
  <si>
    <t xml:space="preserve">       Total State Facility Planning and Control</t>
  </si>
  <si>
    <t>ANALYSIS E</t>
  </si>
  <si>
    <t>Analysis of Changes In Unexpended Plant Fund Balances</t>
  </si>
  <si>
    <t xml:space="preserve">     Coastal area research station improvements</t>
  </si>
  <si>
    <t xml:space="preserve">     Sugar research station improvements</t>
  </si>
  <si>
    <t xml:space="preserve">     Dean Lee research station improvements</t>
  </si>
  <si>
    <t xml:space="preserve">     Plant, environment, and soil sciences improvements</t>
  </si>
  <si>
    <t xml:space="preserve">       Isolation facility service center</t>
  </si>
  <si>
    <t xml:space="preserve">      Equipment reserves --</t>
  </si>
  <si>
    <t xml:space="preserve">   Restricted -</t>
  </si>
  <si>
    <t xml:space="preserve">           Total unrestricted</t>
  </si>
  <si>
    <t xml:space="preserve">       Iberia research station</t>
  </si>
  <si>
    <t xml:space="preserve">           Total restricted</t>
  </si>
  <si>
    <t xml:space="preserve">     Ag chemistry</t>
  </si>
  <si>
    <t xml:space="preserve">     Renewable natural resources building</t>
  </si>
  <si>
    <t xml:space="preserve">     Parker coliseum and show barn renovations</t>
  </si>
  <si>
    <t xml:space="preserve">     Dean Lee tornado damage</t>
  </si>
  <si>
    <t xml:space="preserve">     Food innovation center</t>
  </si>
  <si>
    <t>For the year ended June 30, 2024</t>
  </si>
  <si>
    <t xml:space="preserve"> Deposits - State Facility Planning and Control</t>
  </si>
  <si>
    <t xml:space="preserve">     John M Parker Coliseum</t>
  </si>
  <si>
    <t xml:space="preserve">     John M Parker livestock show barn</t>
  </si>
  <si>
    <t xml:space="preserve">     Food innovation institute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</si>
</sst>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m\ d\,\ yyyy;@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9"/>
      <color rgb="FF461D7C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20"/>
      <name val="Calibri"/>
      <family val="2"/>
      <scheme val="minor"/>
    </font>
    <font>
      <b/>
      <sz val="11"/>
      <color rgb="FF461D7C"/>
      <name val="Calibri"/>
      <family val="2"/>
      <scheme val="minor"/>
    </font>
    <font>
      <b/>
      <sz val="9"/>
      <color rgb="FF461D7C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164" fontId="3" fillId="0" borderId="0" xfId="2" applyNumberFormat="1" applyFont="1" applyAlignment="1" applyProtection="1">
      <alignment vertical="center"/>
    </xf>
    <xf numFmtId="0" fontId="4" fillId="0" borderId="0" xfId="0" applyFont="1"/>
    <xf numFmtId="164" fontId="4" fillId="0" borderId="0" xfId="1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>
      <alignment vertical="center"/>
    </xf>
    <xf numFmtId="164" fontId="6" fillId="0" borderId="0" xfId="2" applyNumberFormat="1" applyFont="1" applyFill="1" applyBorder="1" applyAlignment="1" applyProtection="1">
      <alignment vertical="center"/>
    </xf>
    <xf numFmtId="164" fontId="7" fillId="0" borderId="0" xfId="2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7" fillId="0" borderId="0" xfId="2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Alignment="1" applyProtection="1">
      <alignment vertical="center"/>
    </xf>
    <xf numFmtId="164" fontId="4" fillId="0" borderId="0" xfId="1" applyNumberFormat="1" applyFont="1" applyAlignment="1" applyProtection="1">
      <alignment horizontal="center" vertical="center"/>
    </xf>
    <xf numFmtId="166" fontId="4" fillId="0" borderId="1" xfId="1" applyNumberFormat="1" applyFont="1" applyBorder="1" applyAlignment="1" applyProtection="1">
      <alignment horizontal="center" vertical="center"/>
    </xf>
    <xf numFmtId="164" fontId="4" fillId="0" borderId="0" xfId="1" applyNumberFormat="1" applyFont="1" applyBorder="1" applyAlignment="1" applyProtection="1">
      <alignment vertical="center"/>
    </xf>
    <xf numFmtId="164" fontId="4" fillId="0" borderId="1" xfId="1" applyNumberFormat="1" applyFont="1" applyBorder="1" applyAlignment="1" applyProtection="1">
      <alignment horizontal="center" vertical="center"/>
    </xf>
    <xf numFmtId="164" fontId="4" fillId="0" borderId="0" xfId="1" applyNumberFormat="1" applyFont="1" applyFill="1" applyAlignment="1" applyProtection="1">
      <alignment vertical="center"/>
    </xf>
    <xf numFmtId="0" fontId="4" fillId="2" borderId="0" xfId="0" applyFont="1" applyFill="1"/>
    <xf numFmtId="44" fontId="4" fillId="0" borderId="0" xfId="3" applyFont="1" applyFill="1" applyAlignment="1" applyProtection="1">
      <alignment vertical="center"/>
    </xf>
    <xf numFmtId="165" fontId="4" fillId="0" borderId="0" xfId="3" applyNumberFormat="1" applyFont="1" applyFill="1" applyAlignment="1" applyProtection="1">
      <alignment vertical="center"/>
    </xf>
    <xf numFmtId="164" fontId="4" fillId="0" borderId="2" xfId="1" applyNumberFormat="1" applyFont="1" applyFill="1" applyBorder="1" applyAlignment="1" applyProtection="1">
      <alignment vertical="center"/>
    </xf>
    <xf numFmtId="164" fontId="4" fillId="0" borderId="3" xfId="1" applyNumberFormat="1" applyFont="1" applyFill="1" applyBorder="1" applyAlignment="1" applyProtection="1">
      <alignment vertical="center"/>
    </xf>
    <xf numFmtId="165" fontId="4" fillId="0" borderId="4" xfId="3" applyNumberFormat="1" applyFont="1" applyFill="1" applyBorder="1" applyAlignment="1" applyProtection="1">
      <alignment vertical="center"/>
    </xf>
    <xf numFmtId="43" fontId="4" fillId="0" borderId="0" xfId="1" applyFont="1" applyFill="1" applyAlignment="1" applyProtection="1">
      <alignment vertical="center"/>
    </xf>
    <xf numFmtId="164" fontId="8" fillId="0" borderId="0" xfId="2" applyNumberFormat="1" applyFont="1" applyFill="1" applyBorder="1" applyAlignment="1" applyProtection="1">
      <alignment horizontal="center" vertical="center"/>
    </xf>
    <xf numFmtId="164" fontId="8" fillId="0" borderId="0" xfId="2" applyNumberFormat="1" applyFont="1" applyFill="1" applyBorder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</cellXfs>
  <cellStyles count="4">
    <cellStyle name="Comma" xfId="1" builtinId="3"/>
    <cellStyle name="Comma 2 2" xfId="2" xr:uid="{F552DD5E-76A2-4C14-8D85-ED746D72F45F}"/>
    <cellStyle name="Currency" xfId="3" builtinId="4"/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</xdr:row>
      <xdr:rowOff>9525</xdr:rowOff>
    </xdr:from>
    <xdr:to>
      <xdr:col>0</xdr:col>
      <xdr:colOff>2438400</xdr:colOff>
      <xdr:row>8</xdr:row>
      <xdr:rowOff>28575</xdr:rowOff>
    </xdr:to>
    <xdr:pic>
      <xdr:nvPicPr>
        <xdr:cNvPr id="1167" name="Picture 1" descr="LSU AgCenter logo">
          <a:extLst>
            <a:ext uri="{FF2B5EF4-FFF2-40B4-BE49-F238E27FC236}">
              <a16:creationId xmlns:a16="http://schemas.microsoft.com/office/drawing/2014/main" id="{36F026A2-122A-9E39-0E0A-FA836F794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71450"/>
          <a:ext cx="20288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C9847-8403-4B1C-9EE4-4F3F0494DE8D}">
  <sheetPr>
    <pageSetUpPr fitToPage="1"/>
  </sheetPr>
  <dimension ref="A1:BJ64"/>
  <sheetViews>
    <sheetView tabSelected="1" zoomScaleNormal="100" zoomScaleSheetLayoutView="100" workbookViewId="0">
      <selection activeCell="Q58" sqref="Q58"/>
    </sheetView>
  </sheetViews>
  <sheetFormatPr defaultRowHeight="12.75" x14ac:dyDescent="0.2"/>
  <cols>
    <col min="1" max="1" width="46.7109375" style="2" bestFit="1" customWidth="1"/>
    <col min="2" max="2" width="13" style="2" bestFit="1" customWidth="1"/>
    <col min="3" max="3" width="1.7109375" style="2" customWidth="1"/>
    <col min="4" max="4" width="13" style="2" bestFit="1" customWidth="1"/>
    <col min="5" max="5" width="1.7109375" style="2" customWidth="1"/>
    <col min="6" max="6" width="13.28515625" style="2" bestFit="1" customWidth="1"/>
    <col min="7" max="7" width="1.7109375" style="2" customWidth="1"/>
    <col min="8" max="8" width="14" style="2" bestFit="1" customWidth="1"/>
    <col min="9" max="9" width="4.5703125" style="2" customWidth="1"/>
    <col min="10" max="16384" width="9.140625" style="2"/>
  </cols>
  <sheetData>
    <row r="1" spans="1:62" x14ac:dyDescent="0.2">
      <c r="A1" s="1"/>
      <c r="H1" s="3"/>
    </row>
    <row r="2" spans="1:62" ht="10.5" customHeight="1" x14ac:dyDescent="0.2">
      <c r="A2" s="1"/>
      <c r="H2" s="4"/>
    </row>
    <row r="3" spans="1:62" ht="15.75" x14ac:dyDescent="0.2">
      <c r="A3" s="24"/>
      <c r="B3" s="23" t="s">
        <v>31</v>
      </c>
      <c r="C3" s="23"/>
      <c r="D3" s="23"/>
      <c r="E3" s="23"/>
      <c r="F3" s="23"/>
      <c r="G3" s="23"/>
      <c r="H3" s="23"/>
    </row>
    <row r="4" spans="1:62" ht="8.25" customHeight="1" x14ac:dyDescent="0.2">
      <c r="A4" s="24"/>
      <c r="B4" s="5"/>
      <c r="C4" s="23"/>
      <c r="D4" s="23"/>
      <c r="E4" s="23"/>
      <c r="F4" s="23"/>
      <c r="G4" s="23"/>
      <c r="H4" s="4"/>
    </row>
    <row r="5" spans="1:62" ht="15.75" x14ac:dyDescent="0.2">
      <c r="A5" s="24"/>
      <c r="C5" s="22"/>
      <c r="D5" s="22"/>
      <c r="E5" s="22" t="s">
        <v>32</v>
      </c>
      <c r="F5" s="22"/>
      <c r="G5" s="22"/>
      <c r="H5" s="22"/>
    </row>
    <row r="6" spans="1:62" ht="15.75" x14ac:dyDescent="0.2">
      <c r="A6" s="24"/>
      <c r="C6" s="22"/>
      <c r="D6" s="22"/>
      <c r="E6" s="22" t="s">
        <v>48</v>
      </c>
      <c r="F6" s="22"/>
      <c r="G6" s="22"/>
      <c r="H6" s="22"/>
    </row>
    <row r="7" spans="1:62" ht="10.5" customHeight="1" x14ac:dyDescent="0.2">
      <c r="A7" s="24"/>
      <c r="B7" s="6"/>
      <c r="C7" s="6"/>
      <c r="D7" s="6"/>
      <c r="E7" s="6"/>
      <c r="F7" s="6"/>
      <c r="G7" s="6"/>
      <c r="H7" s="7"/>
    </row>
    <row r="8" spans="1:62" x14ac:dyDescent="0.2">
      <c r="A8" s="1"/>
      <c r="B8" s="8"/>
      <c r="C8" s="8"/>
      <c r="D8" s="8"/>
      <c r="E8" s="8"/>
      <c r="F8" s="8"/>
      <c r="G8" s="8"/>
      <c r="H8" s="3"/>
    </row>
    <row r="9" spans="1:62" x14ac:dyDescent="0.2">
      <c r="A9" s="9"/>
      <c r="B9" s="10" t="s">
        <v>0</v>
      </c>
      <c r="C9" s="9"/>
      <c r="D9" s="9"/>
      <c r="E9" s="9"/>
      <c r="F9" s="9"/>
      <c r="G9" s="9"/>
      <c r="H9" s="10" t="s">
        <v>0</v>
      </c>
    </row>
    <row r="10" spans="1:62" x14ac:dyDescent="0.2">
      <c r="A10" s="9"/>
      <c r="B10" s="11">
        <v>45107</v>
      </c>
      <c r="C10" s="12"/>
      <c r="D10" s="13" t="s">
        <v>1</v>
      </c>
      <c r="E10" s="12"/>
      <c r="F10" s="13" t="s">
        <v>2</v>
      </c>
      <c r="G10" s="12"/>
      <c r="H10" s="11">
        <v>45473</v>
      </c>
    </row>
    <row r="11" spans="1:62" x14ac:dyDescent="0.2">
      <c r="A11" s="14"/>
      <c r="B11" s="14"/>
      <c r="C11" s="14"/>
      <c r="D11" s="14"/>
      <c r="E11" s="14"/>
      <c r="F11" s="14"/>
      <c r="G11" s="14"/>
      <c r="H11" s="14"/>
    </row>
    <row r="12" spans="1:62" s="15" customFormat="1" x14ac:dyDescent="0.2">
      <c r="A12" s="14" t="s">
        <v>4</v>
      </c>
      <c r="B12" s="14"/>
      <c r="C12" s="14"/>
      <c r="D12" s="14"/>
      <c r="E12" s="14"/>
      <c r="F12" s="14"/>
      <c r="G12" s="14"/>
      <c r="H12" s="1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</row>
    <row r="13" spans="1:62" x14ac:dyDescent="0.2">
      <c r="A13" s="14" t="s">
        <v>5</v>
      </c>
      <c r="B13" s="14"/>
      <c r="C13" s="14"/>
      <c r="D13" s="14"/>
      <c r="E13" s="14"/>
      <c r="F13" s="14"/>
      <c r="G13" s="14"/>
      <c r="H13" s="14"/>
    </row>
    <row r="14" spans="1:62" s="15" customFormat="1" x14ac:dyDescent="0.2">
      <c r="A14" s="14" t="s">
        <v>6</v>
      </c>
      <c r="B14" s="16">
        <v>0</v>
      </c>
      <c r="C14" s="14"/>
      <c r="D14" s="17">
        <v>60951</v>
      </c>
      <c r="E14" s="14"/>
      <c r="F14" s="17">
        <v>60951</v>
      </c>
      <c r="G14" s="14"/>
      <c r="H14" s="16">
        <f t="shared" ref="H14:H19" si="0">B14+D14-F14</f>
        <v>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</row>
    <row r="15" spans="1:62" s="15" customFormat="1" x14ac:dyDescent="0.2">
      <c r="A15" s="14" t="s">
        <v>46</v>
      </c>
      <c r="B15" s="21">
        <v>0</v>
      </c>
      <c r="C15" s="21"/>
      <c r="D15" s="14">
        <v>943442</v>
      </c>
      <c r="E15" s="14"/>
      <c r="F15" s="14">
        <v>943442</v>
      </c>
      <c r="G15" s="14"/>
      <c r="H15" s="21">
        <f t="shared" si="0"/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 s="15" customFormat="1" x14ac:dyDescent="0.2">
      <c r="A16" s="14" t="s">
        <v>47</v>
      </c>
      <c r="B16" s="21">
        <v>0</v>
      </c>
      <c r="C16" s="21"/>
      <c r="D16" s="14">
        <v>96724</v>
      </c>
      <c r="E16" s="14"/>
      <c r="F16" s="14">
        <v>96724</v>
      </c>
      <c r="G16" s="14"/>
      <c r="H16" s="21">
        <f t="shared" si="0"/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</row>
    <row r="17" spans="1:62" s="15" customFormat="1" x14ac:dyDescent="0.2">
      <c r="A17" s="14" t="s">
        <v>51</v>
      </c>
      <c r="B17" s="21">
        <v>0</v>
      </c>
      <c r="C17" s="21"/>
      <c r="D17" s="14">
        <v>251439</v>
      </c>
      <c r="E17" s="14"/>
      <c r="F17" s="14">
        <v>251439</v>
      </c>
      <c r="G17" s="21"/>
      <c r="H17" s="21">
        <f t="shared" si="0"/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</row>
    <row r="18" spans="1:62" s="15" customFormat="1" x14ac:dyDescent="0.2">
      <c r="A18" s="14" t="s">
        <v>44</v>
      </c>
      <c r="B18" s="14">
        <v>0</v>
      </c>
      <c r="C18" s="14"/>
      <c r="D18" s="14">
        <v>4542319</v>
      </c>
      <c r="E18" s="14"/>
      <c r="F18" s="14">
        <v>4542319</v>
      </c>
      <c r="G18" s="14"/>
      <c r="H18" s="14">
        <f t="shared" si="0"/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</row>
    <row r="19" spans="1:62" s="15" customFormat="1" x14ac:dyDescent="0.2">
      <c r="A19" s="14" t="s">
        <v>30</v>
      </c>
      <c r="B19" s="18">
        <f>SUM(B14:B18)</f>
        <v>0</v>
      </c>
      <c r="C19" s="14"/>
      <c r="D19" s="18">
        <f>SUM(D14:D18)</f>
        <v>5894875</v>
      </c>
      <c r="E19" s="14"/>
      <c r="F19" s="18">
        <f>SUM(F14:F18)</f>
        <v>5894875</v>
      </c>
      <c r="G19" s="14"/>
      <c r="H19" s="18">
        <f t="shared" si="0"/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</row>
    <row r="20" spans="1:62" s="15" customFormat="1" x14ac:dyDescent="0.2">
      <c r="A20" s="14"/>
      <c r="B20" s="14"/>
      <c r="C20" s="14"/>
      <c r="D20" s="14"/>
      <c r="E20" s="14"/>
      <c r="F20" s="14"/>
      <c r="G20" s="14"/>
      <c r="H20" s="1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</row>
    <row r="21" spans="1:62" x14ac:dyDescent="0.2">
      <c r="A21" s="14" t="s">
        <v>7</v>
      </c>
      <c r="B21" s="14"/>
      <c r="C21" s="14"/>
      <c r="D21" s="14"/>
      <c r="E21" s="14"/>
      <c r="F21" s="14"/>
      <c r="G21" s="14"/>
      <c r="H21" s="14"/>
    </row>
    <row r="22" spans="1:62" s="15" customFormat="1" x14ac:dyDescent="0.2">
      <c r="A22" s="14" t="s">
        <v>8</v>
      </c>
      <c r="B22" s="14"/>
      <c r="C22" s="14"/>
      <c r="D22" s="14"/>
      <c r="E22" s="14"/>
      <c r="F22" s="14"/>
      <c r="G22" s="14"/>
      <c r="H22" s="1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</row>
    <row r="23" spans="1:62" s="15" customFormat="1" x14ac:dyDescent="0.2">
      <c r="A23" s="14" t="s">
        <v>38</v>
      </c>
      <c r="B23" s="14"/>
      <c r="C23" s="14"/>
      <c r="D23" s="14"/>
      <c r="E23" s="14"/>
      <c r="F23" s="14"/>
      <c r="G23" s="14"/>
      <c r="H23" s="1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</row>
    <row r="24" spans="1:62" s="15" customFormat="1" x14ac:dyDescent="0.2">
      <c r="A24" s="14" t="s">
        <v>27</v>
      </c>
      <c r="B24" s="14">
        <v>46445</v>
      </c>
      <c r="C24" s="14"/>
      <c r="D24" s="14">
        <v>0</v>
      </c>
      <c r="E24" s="14"/>
      <c r="F24" s="14">
        <v>26280</v>
      </c>
      <c r="G24" s="14"/>
      <c r="H24" s="14">
        <f>B24+D24-F24</f>
        <v>20165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1:62" x14ac:dyDescent="0.2">
      <c r="A25" s="14" t="s">
        <v>28</v>
      </c>
      <c r="B25" s="14">
        <v>25788</v>
      </c>
      <c r="C25" s="14"/>
      <c r="D25" s="14">
        <v>0</v>
      </c>
      <c r="E25" s="14"/>
      <c r="F25" s="14">
        <v>0</v>
      </c>
      <c r="G25" s="14"/>
      <c r="H25" s="14">
        <f>B25+D25-F25</f>
        <v>25788</v>
      </c>
    </row>
    <row r="26" spans="1:62" s="15" customFormat="1" x14ac:dyDescent="0.2">
      <c r="A26" s="14" t="s">
        <v>37</v>
      </c>
      <c r="B26" s="14">
        <v>112</v>
      </c>
      <c r="C26" s="14"/>
      <c r="D26" s="14">
        <v>0</v>
      </c>
      <c r="E26" s="14"/>
      <c r="F26" s="14">
        <v>0</v>
      </c>
      <c r="G26" s="14"/>
      <c r="H26" s="14">
        <f>B26+D26-F26</f>
        <v>112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</row>
    <row r="27" spans="1:62" x14ac:dyDescent="0.2">
      <c r="A27" s="14" t="s">
        <v>29</v>
      </c>
      <c r="B27" s="14">
        <v>14781</v>
      </c>
      <c r="C27" s="14"/>
      <c r="D27" s="14">
        <v>0</v>
      </c>
      <c r="E27" s="14"/>
      <c r="F27" s="14">
        <v>0</v>
      </c>
      <c r="G27" s="14"/>
      <c r="H27" s="14">
        <f>B27+D27-F27</f>
        <v>14781</v>
      </c>
    </row>
    <row r="28" spans="1:62" x14ac:dyDescent="0.2">
      <c r="A28" s="14" t="s">
        <v>40</v>
      </c>
      <c r="B28" s="19">
        <f>SUM(B24:B27)</f>
        <v>87126</v>
      </c>
      <c r="C28" s="14"/>
      <c r="D28" s="19">
        <f>SUM(D24:D27)</f>
        <v>0</v>
      </c>
      <c r="E28" s="14"/>
      <c r="F28" s="19">
        <f>SUM(F24:F27)</f>
        <v>26280</v>
      </c>
      <c r="G28" s="14"/>
      <c r="H28" s="19">
        <f>SUM(H24:H27)</f>
        <v>60846</v>
      </c>
    </row>
    <row r="29" spans="1:62" x14ac:dyDescent="0.2">
      <c r="A29" s="14" t="s">
        <v>39</v>
      </c>
      <c r="B29" s="14"/>
      <c r="C29" s="14"/>
      <c r="D29" s="14"/>
      <c r="E29" s="14"/>
      <c r="F29" s="14"/>
      <c r="G29" s="14"/>
      <c r="H29" s="14"/>
    </row>
    <row r="30" spans="1:62" x14ac:dyDescent="0.2">
      <c r="A30" s="14" t="s">
        <v>41</v>
      </c>
      <c r="B30" s="14">
        <v>2845</v>
      </c>
      <c r="C30" s="14"/>
      <c r="D30" s="14">
        <v>0</v>
      </c>
      <c r="E30" s="14"/>
      <c r="F30" s="14">
        <v>0</v>
      </c>
      <c r="G30" s="14"/>
      <c r="H30" s="14">
        <f>B30+D30-F30</f>
        <v>2845</v>
      </c>
    </row>
    <row r="31" spans="1:62" x14ac:dyDescent="0.2">
      <c r="A31" s="14" t="s">
        <v>42</v>
      </c>
      <c r="B31" s="19">
        <f>SUM(B30:B30)</f>
        <v>2845</v>
      </c>
      <c r="C31" s="14"/>
      <c r="D31" s="19">
        <f>SUM(D30:D30)</f>
        <v>0</v>
      </c>
      <c r="E31" s="14"/>
      <c r="F31" s="19">
        <f>SUM(F30:F30)</f>
        <v>0</v>
      </c>
      <c r="G31" s="14"/>
      <c r="H31" s="19">
        <f>SUM(H30:H30)</f>
        <v>2845</v>
      </c>
    </row>
    <row r="32" spans="1:62" s="15" customFormat="1" x14ac:dyDescent="0.2">
      <c r="A32" s="14" t="s">
        <v>11</v>
      </c>
      <c r="B32" s="19">
        <f>B31+B28</f>
        <v>89971</v>
      </c>
      <c r="C32" s="14"/>
      <c r="D32" s="19">
        <f>D31+D28</f>
        <v>0</v>
      </c>
      <c r="E32" s="14"/>
      <c r="F32" s="19">
        <f>F31+F28</f>
        <v>26280</v>
      </c>
      <c r="G32" s="14"/>
      <c r="H32" s="19">
        <f>H31+H28</f>
        <v>63691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1:62" x14ac:dyDescent="0.2">
      <c r="A33" s="14"/>
      <c r="B33" s="14"/>
      <c r="C33" s="14"/>
      <c r="D33" s="14"/>
      <c r="E33" s="14"/>
      <c r="F33" s="14"/>
      <c r="G33" s="14"/>
      <c r="H33" s="14"/>
    </row>
    <row r="34" spans="1:62" s="15" customFormat="1" x14ac:dyDescent="0.2">
      <c r="A34" s="14" t="s">
        <v>12</v>
      </c>
      <c r="B34" s="14"/>
      <c r="C34" s="14"/>
      <c r="D34" s="14"/>
      <c r="E34" s="14"/>
      <c r="F34" s="14"/>
      <c r="G34" s="14"/>
      <c r="H34" s="1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</row>
    <row r="35" spans="1:62" x14ac:dyDescent="0.2">
      <c r="A35" s="14" t="s">
        <v>9</v>
      </c>
      <c r="B35" s="14">
        <v>2518348</v>
      </c>
      <c r="C35" s="14"/>
      <c r="D35" s="14">
        <v>253598</v>
      </c>
      <c r="E35" s="14"/>
      <c r="F35" s="14">
        <v>399265</v>
      </c>
      <c r="G35" s="14"/>
      <c r="H35" s="14">
        <f>B35+D35-F35</f>
        <v>2372681</v>
      </c>
    </row>
    <row r="36" spans="1:62" s="15" customFormat="1" x14ac:dyDescent="0.2">
      <c r="A36" s="14" t="s">
        <v>43</v>
      </c>
      <c r="B36" s="14">
        <v>12523</v>
      </c>
      <c r="C36" s="14"/>
      <c r="D36" s="14">
        <v>20000</v>
      </c>
      <c r="E36" s="14"/>
      <c r="F36" s="14">
        <v>20023</v>
      </c>
      <c r="G36" s="14"/>
      <c r="H36" s="14">
        <f>B36+D36-F36</f>
        <v>12500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</row>
    <row r="37" spans="1:62" x14ac:dyDescent="0.2">
      <c r="A37" s="14" t="s">
        <v>13</v>
      </c>
      <c r="B37" s="14">
        <v>1737</v>
      </c>
      <c r="C37" s="14"/>
      <c r="D37" s="14">
        <v>0</v>
      </c>
      <c r="E37" s="14"/>
      <c r="F37" s="14">
        <v>0</v>
      </c>
      <c r="G37" s="14"/>
      <c r="H37" s="14">
        <f>B37+D37-F37</f>
        <v>1737</v>
      </c>
    </row>
    <row r="38" spans="1:62" x14ac:dyDescent="0.2">
      <c r="A38" s="14" t="s">
        <v>14</v>
      </c>
      <c r="B38" s="14">
        <v>425468</v>
      </c>
      <c r="C38" s="14"/>
      <c r="D38" s="14">
        <v>0</v>
      </c>
      <c r="E38" s="14"/>
      <c r="F38" s="14">
        <v>145305</v>
      </c>
      <c r="G38" s="14"/>
      <c r="H38" s="14">
        <f t="shared" ref="H38:H45" si="1">+B38+D38-F38</f>
        <v>280163</v>
      </c>
    </row>
    <row r="39" spans="1:62" s="15" customFormat="1" x14ac:dyDescent="0.2">
      <c r="A39" s="14" t="s">
        <v>15</v>
      </c>
      <c r="B39" s="14">
        <v>30430</v>
      </c>
      <c r="C39" s="14"/>
      <c r="D39" s="14">
        <v>0</v>
      </c>
      <c r="E39" s="14"/>
      <c r="F39" s="14">
        <v>16992</v>
      </c>
      <c r="G39" s="14"/>
      <c r="H39" s="14">
        <f t="shared" si="1"/>
        <v>13438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</row>
    <row r="40" spans="1:62" x14ac:dyDescent="0.2">
      <c r="A40" s="14" t="s">
        <v>33</v>
      </c>
      <c r="B40" s="14">
        <v>99993</v>
      </c>
      <c r="C40" s="14"/>
      <c r="D40" s="14">
        <v>0</v>
      </c>
      <c r="E40" s="14"/>
      <c r="F40" s="14">
        <v>0</v>
      </c>
      <c r="G40" s="14"/>
      <c r="H40" s="14">
        <f>+B40+D40-F40</f>
        <v>99993</v>
      </c>
    </row>
    <row r="41" spans="1:62" x14ac:dyDescent="0.2">
      <c r="A41" s="14" t="s">
        <v>35</v>
      </c>
      <c r="B41" s="14">
        <v>1731</v>
      </c>
      <c r="C41" s="14"/>
      <c r="D41" s="14">
        <v>0</v>
      </c>
      <c r="E41" s="14"/>
      <c r="F41" s="14">
        <v>0</v>
      </c>
      <c r="G41" s="14"/>
      <c r="H41" s="14">
        <f>+B41+D41-F41</f>
        <v>1731</v>
      </c>
    </row>
    <row r="42" spans="1:62" s="15" customFormat="1" x14ac:dyDescent="0.2">
      <c r="A42" s="14" t="s">
        <v>16</v>
      </c>
      <c r="B42" s="14">
        <v>454781</v>
      </c>
      <c r="C42" s="14"/>
      <c r="D42" s="14">
        <v>0</v>
      </c>
      <c r="E42" s="14"/>
      <c r="F42" s="14">
        <v>356271</v>
      </c>
      <c r="G42" s="14"/>
      <c r="H42" s="14">
        <f>+B42+D42-F42</f>
        <v>98510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</row>
    <row r="43" spans="1:62" x14ac:dyDescent="0.2">
      <c r="A43" s="14" t="s">
        <v>52</v>
      </c>
      <c r="B43" s="14">
        <v>2214790</v>
      </c>
      <c r="C43" s="14"/>
      <c r="D43" s="14">
        <v>0</v>
      </c>
      <c r="E43" s="14"/>
      <c r="F43" s="14">
        <v>0</v>
      </c>
      <c r="G43" s="14"/>
      <c r="H43" s="14">
        <f>B43+D43-F43</f>
        <v>2214790</v>
      </c>
    </row>
    <row r="44" spans="1:62" s="15" customFormat="1" x14ac:dyDescent="0.2">
      <c r="A44" s="14" t="s">
        <v>17</v>
      </c>
      <c r="B44" s="14">
        <v>9609</v>
      </c>
      <c r="C44" s="14"/>
      <c r="D44" s="14">
        <v>0</v>
      </c>
      <c r="E44" s="14"/>
      <c r="F44" s="14">
        <v>0</v>
      </c>
      <c r="G44" s="14"/>
      <c r="H44" s="14">
        <f t="shared" si="1"/>
        <v>9609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</row>
    <row r="45" spans="1:62" s="15" customFormat="1" x14ac:dyDescent="0.2">
      <c r="A45" s="14" t="s">
        <v>18</v>
      </c>
      <c r="B45" s="14">
        <v>4105</v>
      </c>
      <c r="C45" s="14"/>
      <c r="D45" s="14">
        <v>0</v>
      </c>
      <c r="E45" s="14"/>
      <c r="F45" s="14">
        <v>0</v>
      </c>
      <c r="G45" s="14"/>
      <c r="H45" s="14">
        <f t="shared" si="1"/>
        <v>4105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</row>
    <row r="46" spans="1:62" x14ac:dyDescent="0.2">
      <c r="A46" s="14" t="s">
        <v>19</v>
      </c>
      <c r="B46" s="14">
        <v>35562</v>
      </c>
      <c r="C46" s="14"/>
      <c r="D46" s="14">
        <v>0</v>
      </c>
      <c r="E46" s="14"/>
      <c r="F46" s="14">
        <v>16503</v>
      </c>
      <c r="G46" s="14"/>
      <c r="H46" s="14">
        <f t="shared" ref="H46:H52" si="2">+B46+D46-F46</f>
        <v>19059</v>
      </c>
    </row>
    <row r="47" spans="1:62" x14ac:dyDescent="0.2">
      <c r="A47" s="14" t="s">
        <v>20</v>
      </c>
      <c r="B47" s="14">
        <v>43301</v>
      </c>
      <c r="C47" s="14"/>
      <c r="D47" s="14">
        <v>0</v>
      </c>
      <c r="E47" s="14"/>
      <c r="F47" s="14">
        <v>5663</v>
      </c>
      <c r="G47" s="14"/>
      <c r="H47" s="14">
        <f t="shared" si="2"/>
        <v>37638</v>
      </c>
    </row>
    <row r="48" spans="1:62" x14ac:dyDescent="0.2">
      <c r="A48" s="14" t="s">
        <v>25</v>
      </c>
      <c r="B48" s="14">
        <v>60000</v>
      </c>
      <c r="C48" s="14"/>
      <c r="D48" s="14">
        <v>0</v>
      </c>
      <c r="E48" s="14"/>
      <c r="F48" s="14">
        <v>0</v>
      </c>
      <c r="G48" s="14"/>
      <c r="H48" s="14">
        <f t="shared" si="2"/>
        <v>60000</v>
      </c>
    </row>
    <row r="49" spans="1:62" x14ac:dyDescent="0.2">
      <c r="A49" s="14" t="s">
        <v>10</v>
      </c>
      <c r="B49" s="14">
        <v>61816</v>
      </c>
      <c r="C49" s="14"/>
      <c r="D49" s="14">
        <v>1379</v>
      </c>
      <c r="E49" s="14"/>
      <c r="F49" s="14">
        <v>0</v>
      </c>
      <c r="G49" s="14"/>
      <c r="H49" s="14">
        <f t="shared" si="2"/>
        <v>63195</v>
      </c>
    </row>
    <row r="50" spans="1:62" x14ac:dyDescent="0.2">
      <c r="A50" s="14" t="s">
        <v>45</v>
      </c>
      <c r="B50" s="14">
        <v>6474598</v>
      </c>
      <c r="C50" s="14"/>
      <c r="D50" s="14">
        <v>-73297</v>
      </c>
      <c r="E50" s="14"/>
      <c r="F50" s="14">
        <v>0</v>
      </c>
      <c r="G50" s="14"/>
      <c r="H50" s="14">
        <f t="shared" si="2"/>
        <v>6401301</v>
      </c>
    </row>
    <row r="51" spans="1:62" s="15" customFormat="1" x14ac:dyDescent="0.2">
      <c r="A51" s="14" t="s">
        <v>36</v>
      </c>
      <c r="B51" s="14">
        <v>859</v>
      </c>
      <c r="C51" s="14"/>
      <c r="D51" s="14">
        <v>0</v>
      </c>
      <c r="E51" s="14"/>
      <c r="F51" s="14">
        <v>0</v>
      </c>
      <c r="G51" s="14"/>
      <c r="H51" s="14">
        <f t="shared" si="2"/>
        <v>859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</row>
    <row r="52" spans="1:62" x14ac:dyDescent="0.2">
      <c r="A52" s="14" t="s">
        <v>21</v>
      </c>
      <c r="B52" s="14">
        <v>1966</v>
      </c>
      <c r="C52" s="14"/>
      <c r="D52" s="14">
        <v>0</v>
      </c>
      <c r="E52" s="14"/>
      <c r="F52" s="14">
        <v>0</v>
      </c>
      <c r="G52" s="14"/>
      <c r="H52" s="14">
        <f t="shared" si="2"/>
        <v>1966</v>
      </c>
    </row>
    <row r="53" spans="1:62" x14ac:dyDescent="0.2">
      <c r="A53" s="14" t="s">
        <v>22</v>
      </c>
      <c r="B53" s="14">
        <v>213</v>
      </c>
      <c r="C53" s="14"/>
      <c r="D53" s="14">
        <v>0</v>
      </c>
      <c r="E53" s="14"/>
      <c r="F53" s="14">
        <v>0</v>
      </c>
      <c r="G53" s="14"/>
      <c r="H53" s="14">
        <f>+B53+D53-F53</f>
        <v>213</v>
      </c>
    </row>
    <row r="54" spans="1:62" x14ac:dyDescent="0.2">
      <c r="A54" s="14" t="s">
        <v>34</v>
      </c>
      <c r="B54" s="14">
        <v>87807</v>
      </c>
      <c r="C54" s="14"/>
      <c r="D54" s="14">
        <v>0</v>
      </c>
      <c r="E54" s="14"/>
      <c r="F54" s="14">
        <v>39737</v>
      </c>
      <c r="G54" s="14"/>
      <c r="H54" s="14">
        <f>+B54+D54-F54</f>
        <v>48070</v>
      </c>
    </row>
    <row r="55" spans="1:62" s="15" customFormat="1" x14ac:dyDescent="0.2">
      <c r="A55" s="14" t="s">
        <v>26</v>
      </c>
      <c r="B55" s="14">
        <v>67</v>
      </c>
      <c r="C55" s="14"/>
      <c r="D55" s="14">
        <v>0</v>
      </c>
      <c r="E55" s="14"/>
      <c r="F55" s="14">
        <v>67</v>
      </c>
      <c r="G55" s="14"/>
      <c r="H55" s="14">
        <f>+B55+D55-F55</f>
        <v>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</row>
    <row r="56" spans="1:62" x14ac:dyDescent="0.2">
      <c r="A56" s="14" t="s">
        <v>23</v>
      </c>
      <c r="B56" s="18">
        <f>SUM(B35:B55)</f>
        <v>12539704</v>
      </c>
      <c r="C56" s="14"/>
      <c r="D56" s="18">
        <f>SUM(D35:D55)</f>
        <v>201680</v>
      </c>
      <c r="E56" s="14"/>
      <c r="F56" s="18">
        <f>SUM(F35:F55)</f>
        <v>999826</v>
      </c>
      <c r="G56" s="14"/>
      <c r="H56" s="18">
        <f>B56+D56-F56</f>
        <v>11741558</v>
      </c>
    </row>
    <row r="57" spans="1:62" x14ac:dyDescent="0.2">
      <c r="A57" s="14"/>
      <c r="B57" s="3"/>
      <c r="C57" s="14"/>
      <c r="D57" s="3"/>
      <c r="E57" s="14"/>
      <c r="F57" s="3"/>
      <c r="G57" s="14"/>
      <c r="H57" s="3"/>
    </row>
    <row r="58" spans="1:62" s="15" customFormat="1" x14ac:dyDescent="0.2">
      <c r="A58" s="14" t="s">
        <v>49</v>
      </c>
      <c r="B58" s="14"/>
      <c r="C58" s="14"/>
      <c r="D58" s="14"/>
      <c r="E58" s="14"/>
      <c r="F58" s="14"/>
      <c r="G58" s="14"/>
      <c r="H58" s="1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</row>
    <row r="59" spans="1:62" x14ac:dyDescent="0.2">
      <c r="A59" s="14" t="s">
        <v>50</v>
      </c>
      <c r="B59" s="14">
        <v>0</v>
      </c>
      <c r="C59" s="14"/>
      <c r="D59" s="14">
        <v>73297</v>
      </c>
      <c r="E59" s="14"/>
      <c r="F59" s="14">
        <v>73297</v>
      </c>
      <c r="G59" s="14"/>
      <c r="H59" s="14">
        <f>B59+D59-F59</f>
        <v>0</v>
      </c>
    </row>
    <row r="60" spans="1:62" x14ac:dyDescent="0.2">
      <c r="A60" s="14"/>
      <c r="B60" s="19">
        <f>SUM(B59)</f>
        <v>0</v>
      </c>
      <c r="C60" s="14"/>
      <c r="D60" s="19">
        <f>SUM(D59)</f>
        <v>73297</v>
      </c>
      <c r="E60" s="14"/>
      <c r="F60" s="19">
        <f>SUM(F59)</f>
        <v>73297</v>
      </c>
      <c r="G60" s="14"/>
      <c r="H60" s="19">
        <f>SUM(H59)</f>
        <v>0</v>
      </c>
    </row>
    <row r="61" spans="1:62" s="15" customFormat="1" x14ac:dyDescent="0.2">
      <c r="A61" s="14"/>
      <c r="B61" s="3"/>
      <c r="C61" s="14"/>
      <c r="D61" s="3"/>
      <c r="E61" s="14"/>
      <c r="F61" s="3"/>
      <c r="G61" s="14"/>
      <c r="H61" s="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</row>
    <row r="62" spans="1:62" ht="13.5" thickBot="1" x14ac:dyDescent="0.25">
      <c r="A62" s="14" t="s">
        <v>24</v>
      </c>
      <c r="B62" s="20">
        <f>B56+B32+B19+B60</f>
        <v>12629675</v>
      </c>
      <c r="C62" s="14"/>
      <c r="D62" s="20">
        <f>D56+D32+D19+D60</f>
        <v>6169852</v>
      </c>
      <c r="E62" s="14"/>
      <c r="F62" s="20">
        <f>F56+F32+F19+F60</f>
        <v>6994278</v>
      </c>
      <c r="G62" s="14"/>
      <c r="H62" s="20">
        <f>B62+D62-F62</f>
        <v>11805249</v>
      </c>
    </row>
    <row r="63" spans="1:62" ht="13.5" thickTop="1" x14ac:dyDescent="0.2">
      <c r="A63" s="14"/>
      <c r="B63" s="14"/>
      <c r="C63" s="14"/>
      <c r="D63" s="14"/>
      <c r="E63" s="14"/>
      <c r="F63" s="14"/>
      <c r="G63" s="14"/>
      <c r="H63" s="14"/>
    </row>
    <row r="64" spans="1:62" x14ac:dyDescent="0.2">
      <c r="A64" s="14"/>
      <c r="B64" s="14"/>
      <c r="C64" s="14"/>
      <c r="D64" s="14" t="s">
        <v>3</v>
      </c>
      <c r="E64" s="14"/>
      <c r="F64" s="14" t="s">
        <v>3</v>
      </c>
      <c r="G64" s="14"/>
      <c r="H64" s="14"/>
    </row>
  </sheetData>
  <mergeCells count="3">
    <mergeCell ref="C4:G4"/>
    <mergeCell ref="B3:H3"/>
    <mergeCell ref="A3:A7"/>
  </mergeCells>
  <phoneticPr fontId="0" type="noConversion"/>
  <conditionalFormatting sqref="A12:H62">
    <cfRule type="expression" dxfId="0" priority="2" stopIfTrue="1">
      <formula>MOD(ROW(),2)=0</formula>
    </cfRule>
  </conditionalFormatting>
  <printOptions horizontalCentered="1"/>
  <pageMargins left="0.7" right="0.7" top="0.6" bottom="0.55000000000000004" header="0.3" footer="0.3"/>
  <pageSetup scale="76" orientation="portrait" r:id="rId1"/>
  <headerFooter alignWithMargins="0">
    <oddFooter>&amp;R&amp;"Goudy Old Style,Regular"Page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</dc:creator>
  <cp:lastModifiedBy>Danita C King</cp:lastModifiedBy>
  <cp:lastPrinted>2024-09-26T18:40:19Z</cp:lastPrinted>
  <dcterms:created xsi:type="dcterms:W3CDTF">2004-08-06T15:19:42Z</dcterms:created>
  <dcterms:modified xsi:type="dcterms:W3CDTF">2024-10-23T19:28:07Z</dcterms:modified>
</cp:coreProperties>
</file>