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09 C-2B" sheetId="1" r:id="rId1"/>
  </sheets>
  <definedNames>
    <definedName name="_Order1" hidden="1">255</definedName>
    <definedName name="_Regression_Int" localSheetId="0" hidden="1">1</definedName>
    <definedName name="_xlnm.Print_Area" localSheetId="0">'2009 C-2B'!$A$15:$T$128</definedName>
    <definedName name="Print_Area_MI" localSheetId="0">'2009 C-2B'!$A$15:$T$123</definedName>
    <definedName name="_xlnm.Print_Titles" localSheetId="0">'2009 C-2B'!$1:$14</definedName>
    <definedName name="Print_Titles_MI" localSheetId="0">'2009 C-2B'!$2:$14</definedName>
  </definedNames>
  <calcPr fullCalcOnLoad="1"/>
</workbook>
</file>

<file path=xl/sharedStrings.xml><?xml version="1.0" encoding="utf-8"?>
<sst xmlns="http://schemas.openxmlformats.org/spreadsheetml/2006/main" count="142" uniqueCount="114">
  <si>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</si>
  <si>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</si>
  <si>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</si>
  <si>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</si>
  <si>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</si>
  <si>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</si>
  <si>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</si>
  <si>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</si>
  <si>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</si>
  <si>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</si>
  <si>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</si>
  <si>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</si>
  <si>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</si>
  <si>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</si>
  <si>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</si>
  <si>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</si>
  <si>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General instruction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</si>
  <si>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</si>
  <si>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</si>
  <si>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</si>
  <si>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</si>
  <si>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</si>
  <si>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</si>
  <si>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</si>
  <si>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</si>
  <si>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</si>
  <si>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</si>
  <si>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</si>
  <si>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</si>
  <si>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</si>
  <si>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</si>
  <si>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</si>
  <si>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</si>
  <si>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</si>
  <si>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</si>
  <si>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</si>
  <si>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</si>
  <si>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</si>
  <si>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</si>
  <si>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Total general instruction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</si>
  <si>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</si>
  <si>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</si>
  <si>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</si>
  <si>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</si>
  <si>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</si>
  <si>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</si>
  <si>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</si>
  <si>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</si>
  <si>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Kinesiology and health science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</si>
  <si>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</si>
  <si>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</si>
  <si>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</si>
  <si>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</si>
  <si>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</si>
  <si>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</si>
  <si>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</si>
  <si>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</si>
  <si>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</si>
  <si>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Career center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</si>
  <si>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</si>
  <si>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</si>
  <si>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</si>
  <si>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</si>
  <si>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</si>
  <si>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</si>
  <si>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</si>
  <si>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</si>
  <si>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</si>
  <si>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</si>
  <si>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</si>
  <si>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</si>
  <si>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</si>
  <si>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</si>
  <si>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</si>
  <si>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Academic affairs</t>
  </si>
  <si>
    <t>Student services</t>
  </si>
  <si>
    <t>College of business</t>
  </si>
  <si>
    <t>Accounting</t>
  </si>
  <si>
    <t>College of education</t>
  </si>
  <si>
    <t>Health and physical education</t>
  </si>
  <si>
    <t xml:space="preserve">Total education </t>
  </si>
  <si>
    <t>Instructional support</t>
  </si>
  <si>
    <t>Small Business Dev Center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</si>
  <si>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</si>
  <si>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</si>
  <si>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</si>
  <si>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</si>
  <si>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</si>
  <si>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</si>
  <si>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</si>
  <si>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</si>
  <si>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</si>
  <si>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</si>
  <si>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</si>
  <si>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</si>
  <si>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Grounds - Parking</t>
  </si>
  <si>
    <t>Total educational and gen. expend</t>
  </si>
  <si>
    <t>Expenditures</t>
  </si>
  <si>
    <t>Total continuing education</t>
  </si>
  <si>
    <t xml:space="preserve">Total academic support </t>
  </si>
  <si>
    <t>IWTP Tuition</t>
  </si>
  <si>
    <t>Education</t>
  </si>
  <si>
    <t>Psychology</t>
  </si>
  <si>
    <t>College of sciences -</t>
  </si>
  <si>
    <t>Facility Services - Utility Surcharge</t>
  </si>
  <si>
    <t xml:space="preserve"> $-   </t>
  </si>
  <si>
    <t xml:space="preserve"> -   </t>
  </si>
  <si>
    <t>English</t>
  </si>
  <si>
    <t>Accounting Services</t>
  </si>
  <si>
    <t>FEMA - Reimbursement</t>
  </si>
  <si>
    <t>Animation and visual effects</t>
  </si>
  <si>
    <t>ANALYSIS C-2B</t>
  </si>
  <si>
    <t>Current Restricted Fund Expenditures</t>
  </si>
  <si>
    <t>For the year ended June 30,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</si>
</sst>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43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6" fontId="2" fillId="0" borderId="0" xfId="42" applyNumberFormat="1" applyFont="1" applyAlignment="1" applyProtection="1">
      <alignment vertical="center"/>
      <protection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Alignment="1" applyProtection="1">
      <alignment horizontal="fill" vertical="center"/>
      <protection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horizontal="center" vertical="center"/>
    </xf>
    <xf numFmtId="37" fontId="22" fillId="0" borderId="0" xfId="0" applyFont="1" applyFill="1" applyBorder="1" applyAlignment="1" applyProtection="1">
      <alignment horizontal="center" vertical="center"/>
      <protection/>
    </xf>
    <xf numFmtId="37" fontId="23" fillId="0" borderId="0" xfId="0" applyFont="1" applyFill="1" applyBorder="1" applyAlignment="1" applyProtection="1">
      <alignment horizontal="center" vertical="center"/>
      <protection/>
    </xf>
    <xf numFmtId="166" fontId="24" fillId="0" borderId="0" xfId="42" applyNumberFormat="1" applyFont="1" applyFill="1" applyAlignment="1" applyProtection="1">
      <alignment horizontal="right"/>
      <protection locked="0"/>
    </xf>
    <xf numFmtId="166" fontId="24" fillId="0" borderId="0" xfId="42" applyNumberFormat="1" applyFont="1" applyFill="1" applyAlignment="1" applyProtection="1">
      <alignment/>
      <protection locked="0"/>
    </xf>
    <xf numFmtId="37" fontId="25" fillId="0" borderId="0" xfId="0" applyFont="1" applyFill="1" applyAlignment="1">
      <alignment vertical="center"/>
    </xf>
    <xf numFmtId="37" fontId="25" fillId="0" borderId="10" xfId="0" applyFont="1" applyFill="1" applyBorder="1" applyAlignment="1" applyProtection="1">
      <alignment horizontal="centerContinuous" vertical="center"/>
      <protection/>
    </xf>
    <xf numFmtId="37" fontId="25" fillId="0" borderId="10" xfId="0" applyFont="1" applyFill="1" applyBorder="1" applyAlignment="1">
      <alignment horizontal="centerContinuous" vertical="center"/>
    </xf>
    <xf numFmtId="37" fontId="25" fillId="0" borderId="0" xfId="0" applyFont="1" applyFill="1" applyBorder="1" applyAlignment="1">
      <alignment vertical="center"/>
    </xf>
    <xf numFmtId="37" fontId="25" fillId="0" borderId="0" xfId="0" applyFont="1" applyFill="1" applyAlignment="1" applyProtection="1">
      <alignment horizontal="center" vertical="center"/>
      <protection/>
    </xf>
    <xf numFmtId="37" fontId="25" fillId="0" borderId="10" xfId="0" applyFont="1" applyFill="1" applyBorder="1" applyAlignment="1" applyProtection="1">
      <alignment horizontal="center" vertical="center"/>
      <protection/>
    </xf>
    <xf numFmtId="37" fontId="25" fillId="0" borderId="0" xfId="0" applyFont="1" applyFill="1" applyAlignment="1" applyProtection="1">
      <alignment horizontal="fill" vertical="center"/>
      <protection/>
    </xf>
    <xf numFmtId="37" fontId="25" fillId="0" borderId="0" xfId="0" applyFont="1" applyFill="1" applyAlignment="1" applyProtection="1">
      <alignment horizontal="left" vertical="center"/>
      <protection/>
    </xf>
    <xf numFmtId="166" fontId="25" fillId="0" borderId="0" xfId="42" applyNumberFormat="1" applyFont="1" applyFill="1" applyAlignment="1" applyProtection="1">
      <alignment horizontal="right" vertical="center"/>
      <protection locked="0"/>
    </xf>
    <xf numFmtId="166" fontId="25" fillId="0" borderId="0" xfId="42" applyNumberFormat="1" applyFont="1" applyFill="1" applyAlignment="1">
      <alignment vertical="center"/>
    </xf>
    <xf numFmtId="166" fontId="25" fillId="0" borderId="0" xfId="42" applyNumberFormat="1" applyFont="1" applyFill="1" applyBorder="1" applyAlignment="1">
      <alignment vertical="center"/>
    </xf>
    <xf numFmtId="166" fontId="25" fillId="0" borderId="11" xfId="42" applyNumberFormat="1" applyFont="1" applyFill="1" applyBorder="1" applyAlignment="1" applyProtection="1">
      <alignment horizontal="right" vertical="center"/>
      <protection locked="0"/>
    </xf>
    <xf numFmtId="166" fontId="25" fillId="0" borderId="12" xfId="42" applyNumberFormat="1" applyFont="1" applyFill="1" applyBorder="1" applyAlignment="1" applyProtection="1">
      <alignment vertical="center"/>
      <protection/>
    </xf>
    <xf numFmtId="166" fontId="25" fillId="0" borderId="0" xfId="42" applyNumberFormat="1" applyFont="1" applyFill="1" applyAlignment="1" applyProtection="1">
      <alignment vertical="center"/>
      <protection/>
    </xf>
    <xf numFmtId="166" fontId="25" fillId="0" borderId="0" xfId="42" applyNumberFormat="1" applyFont="1" applyFill="1" applyBorder="1" applyAlignment="1" applyProtection="1">
      <alignment vertical="center"/>
      <protection/>
    </xf>
    <xf numFmtId="166" fontId="25" fillId="0" borderId="13" xfId="42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4</xdr:col>
      <xdr:colOff>2238375</xdr:colOff>
      <xdr:row>5</xdr:row>
      <xdr:rowOff>190500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3114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D530"/>
  <sheetViews>
    <sheetView showGridLines="0" tabSelected="1" zoomScalePageLayoutView="0" workbookViewId="0" topLeftCell="A14">
      <selection activeCell="A14" sqref="A14"/>
    </sheetView>
  </sheetViews>
  <sheetFormatPr defaultColWidth="8.8867187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8.88671875" style="1" customWidth="1"/>
  </cols>
  <sheetData>
    <row r="1" spans="1:5" s="8" customFormat="1" ht="12" customHeight="1">
      <c r="A1" s="13"/>
      <c r="B1" s="13"/>
      <c r="C1" s="13"/>
      <c r="D1" s="13"/>
      <c r="E1" s="13"/>
    </row>
    <row r="2" spans="1:20" s="8" customFormat="1" ht="10.5" customHeight="1">
      <c r="A2" s="13"/>
      <c r="B2" s="13"/>
      <c r="C2" s="13"/>
      <c r="D2" s="13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8" customFormat="1" ht="16.5">
      <c r="A3" s="13"/>
      <c r="B3" s="13"/>
      <c r="C3" s="13"/>
      <c r="D3" s="13"/>
      <c r="E3" s="13"/>
      <c r="F3" s="14" t="s">
        <v>111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8" customFormat="1" ht="8.25" customHeight="1">
      <c r="A4" s="13"/>
      <c r="B4" s="13"/>
      <c r="C4" s="13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8" customFormat="1" ht="16.5">
      <c r="A5" s="13"/>
      <c r="B5" s="13"/>
      <c r="C5" s="13"/>
      <c r="D5" s="13"/>
      <c r="E5" s="13"/>
      <c r="F5" s="14" t="s">
        <v>112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8" customFormat="1" ht="16.5">
      <c r="A6" s="13"/>
      <c r="B6" s="13"/>
      <c r="C6" s="13"/>
      <c r="D6" s="13"/>
      <c r="E6" s="13"/>
      <c r="F6" s="14" t="s">
        <v>113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8" customFormat="1" ht="10.5" customHeight="1">
      <c r="A7" s="13"/>
      <c r="B7" s="13"/>
      <c r="C7" s="13"/>
      <c r="D7" s="13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1" s="8" customFormat="1" ht="12">
      <c r="A8" s="13"/>
      <c r="B8" s="13"/>
      <c r="C8" s="13"/>
      <c r="D8" s="13"/>
      <c r="E8" s="13"/>
      <c r="J8" s="12"/>
      <c r="K8" s="12"/>
    </row>
    <row r="9" spans="1:11" ht="12">
      <c r="A9" s="13"/>
      <c r="B9" s="13"/>
      <c r="C9" s="13"/>
      <c r="D9" s="13"/>
      <c r="E9" s="13"/>
      <c r="J9" s="4"/>
      <c r="K9" s="4"/>
    </row>
    <row r="10" spans="6:186" s="18" customFormat="1" ht="13.5">
      <c r="F10" s="19" t="s">
        <v>71</v>
      </c>
      <c r="G10" s="20"/>
      <c r="H10" s="20"/>
      <c r="I10" s="20"/>
      <c r="J10" s="20"/>
      <c r="K10" s="20"/>
      <c r="L10" s="20"/>
      <c r="P10" s="19" t="s">
        <v>72</v>
      </c>
      <c r="Q10" s="20"/>
      <c r="R10" s="19"/>
      <c r="S10" s="20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</row>
    <row r="11" spans="20:186" s="18" customFormat="1" ht="13.5">
      <c r="T11" s="22" t="s"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</row>
    <row r="12" spans="6:186" s="18" customFormat="1" ht="13.5">
      <c r="F12" s="22" t="s">
        <v>1</v>
      </c>
      <c r="P12" s="22" t="s">
        <v>2</v>
      </c>
      <c r="T12" s="22" t="s">
        <v>3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</row>
    <row r="13" spans="6:186" s="18" customFormat="1" ht="13.5">
      <c r="F13" s="23" t="s">
        <v>4</v>
      </c>
      <c r="H13" s="23" t="s">
        <v>5</v>
      </c>
      <c r="J13" s="23" t="s">
        <v>6</v>
      </c>
      <c r="L13" s="23" t="s">
        <v>7</v>
      </c>
      <c r="N13" s="23" t="s">
        <v>8</v>
      </c>
      <c r="P13" s="23" t="s">
        <v>9</v>
      </c>
      <c r="R13" s="23" t="s">
        <v>10</v>
      </c>
      <c r="T13" s="23" t="s">
        <v>11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</row>
    <row r="14" spans="6:186" s="18" customFormat="1" ht="13.5">
      <c r="F14" s="24"/>
      <c r="H14" s="24"/>
      <c r="J14" s="24"/>
      <c r="L14" s="24"/>
      <c r="N14" s="24"/>
      <c r="P14" s="24"/>
      <c r="R14" s="24"/>
      <c r="T14" s="2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</row>
    <row r="15" spans="1:186" s="18" customFormat="1" ht="13.5">
      <c r="A15" s="18" t="s">
        <v>12</v>
      </c>
      <c r="F15" s="24"/>
      <c r="H15" s="24"/>
      <c r="J15" s="24"/>
      <c r="L15" s="24"/>
      <c r="N15" s="24"/>
      <c r="P15" s="24"/>
      <c r="R15" s="24"/>
      <c r="T15" s="2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</row>
    <row r="16" spans="2:186" s="18" customFormat="1" ht="13.5">
      <c r="B16" s="18" t="s">
        <v>13</v>
      </c>
      <c r="D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</row>
    <row r="17" spans="1:186" s="18" customFormat="1" ht="13.5">
      <c r="A17" s="25"/>
      <c r="C17" s="18" t="s">
        <v>14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</row>
    <row r="18" spans="4:186" s="18" customFormat="1" ht="13.5">
      <c r="D18" s="25" t="s">
        <v>76</v>
      </c>
      <c r="F18" s="26" t="s">
        <v>105</v>
      </c>
      <c r="G18" s="26"/>
      <c r="H18" s="26" t="s">
        <v>105</v>
      </c>
      <c r="I18" s="26"/>
      <c r="J18" s="26">
        <v>21317</v>
      </c>
      <c r="K18" s="26"/>
      <c r="L18" s="26" t="s">
        <v>105</v>
      </c>
      <c r="M18" s="26"/>
      <c r="N18" s="26">
        <f>SUM(F18:M18)</f>
        <v>21317</v>
      </c>
      <c r="O18" s="26"/>
      <c r="P18" s="26">
        <v>6818</v>
      </c>
      <c r="Q18" s="26"/>
      <c r="R18" s="26">
        <v>14499</v>
      </c>
      <c r="S18" s="26">
        <v>739</v>
      </c>
      <c r="T18" s="2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</row>
    <row r="19" spans="1:186" s="18" customFormat="1" ht="13.5">
      <c r="A19" s="25"/>
      <c r="D19" s="18" t="s">
        <v>77</v>
      </c>
      <c r="F19" s="27" t="s">
        <v>106</v>
      </c>
      <c r="G19" s="27"/>
      <c r="H19" s="27" t="s">
        <v>106</v>
      </c>
      <c r="I19" s="27"/>
      <c r="J19" s="27">
        <v>1001</v>
      </c>
      <c r="K19" s="27"/>
      <c r="L19" s="27" t="s">
        <v>106</v>
      </c>
      <c r="M19" s="27"/>
      <c r="N19" s="27">
        <f>SUM(F19:M19)</f>
        <v>1001</v>
      </c>
      <c r="O19" s="27"/>
      <c r="P19" s="27" t="s">
        <v>106</v>
      </c>
      <c r="Q19" s="27"/>
      <c r="R19" s="27">
        <v>1001</v>
      </c>
      <c r="S19" s="27">
        <v>45</v>
      </c>
      <c r="T19" s="2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</row>
    <row r="20" spans="4:186" s="18" customFormat="1" ht="13.5">
      <c r="D20" s="25" t="s">
        <v>35</v>
      </c>
      <c r="F20" s="26" t="s">
        <v>106</v>
      </c>
      <c r="G20" s="26"/>
      <c r="H20" s="26" t="s">
        <v>106</v>
      </c>
      <c r="I20" s="26"/>
      <c r="J20" s="26">
        <v>28432</v>
      </c>
      <c r="K20" s="26"/>
      <c r="L20" s="26" t="s">
        <v>106</v>
      </c>
      <c r="M20" s="26"/>
      <c r="N20" s="26">
        <f>SUM(F20:M20)</f>
        <v>28432</v>
      </c>
      <c r="O20" s="26"/>
      <c r="P20" s="26">
        <v>28432</v>
      </c>
      <c r="Q20" s="26"/>
      <c r="R20" s="26"/>
      <c r="S20" s="26">
        <v>1401</v>
      </c>
      <c r="T20" s="2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</row>
    <row r="21" spans="1:186" s="18" customFormat="1" ht="13.5">
      <c r="A21" s="25"/>
      <c r="D21" s="18" t="s">
        <v>36</v>
      </c>
      <c r="F21" s="27">
        <v>198325</v>
      </c>
      <c r="G21" s="27"/>
      <c r="H21" s="27">
        <v>200880</v>
      </c>
      <c r="I21" s="27"/>
      <c r="J21" s="27">
        <v>4819</v>
      </c>
      <c r="K21" s="27"/>
      <c r="L21" s="27" t="s">
        <v>106</v>
      </c>
      <c r="M21" s="27"/>
      <c r="N21" s="27">
        <f>SUM(F21:M21)</f>
        <v>404024</v>
      </c>
      <c r="O21" s="27"/>
      <c r="P21" s="27">
        <v>137614</v>
      </c>
      <c r="Q21" s="27"/>
      <c r="R21" s="27">
        <v>264410</v>
      </c>
      <c r="S21" s="27">
        <v>42780</v>
      </c>
      <c r="T21" s="28">
        <v>2000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</row>
    <row r="22" spans="4:186" s="18" customFormat="1" ht="13.5">
      <c r="D22" s="25"/>
      <c r="E22" s="18" t="s">
        <v>37</v>
      </c>
      <c r="F22" s="29">
        <f>SUM(F18:F21)</f>
        <v>198325</v>
      </c>
      <c r="G22" s="26"/>
      <c r="H22" s="29">
        <f>SUM(H18:H21)</f>
        <v>200880</v>
      </c>
      <c r="I22" s="26"/>
      <c r="J22" s="29">
        <f>SUM(J18:J21)</f>
        <v>55569</v>
      </c>
      <c r="K22" s="26"/>
      <c r="L22" s="29">
        <f>SUM(L18:L21)</f>
        <v>0</v>
      </c>
      <c r="M22" s="26"/>
      <c r="N22" s="29">
        <f>SUM(F22:L22)</f>
        <v>454774</v>
      </c>
      <c r="O22" s="26"/>
      <c r="P22" s="29">
        <f>SUM(P18:P21)</f>
        <v>172864</v>
      </c>
      <c r="Q22" s="26"/>
      <c r="R22" s="29">
        <f>SUM(R18:R21)</f>
        <v>279910</v>
      </c>
      <c r="S22" s="26"/>
      <c r="T22" s="29">
        <f>SUM(T18:T21)</f>
        <v>2000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</row>
    <row r="23" spans="1:186" s="18" customFormat="1" ht="13.5">
      <c r="A23" s="25"/>
      <c r="C23" s="18" t="s">
        <v>15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</row>
    <row r="24" spans="4:186" s="18" customFormat="1" ht="13.5">
      <c r="D24" s="25" t="s">
        <v>38</v>
      </c>
      <c r="F24" s="26">
        <v>0</v>
      </c>
      <c r="G24" s="16"/>
      <c r="H24" s="26">
        <v>43550</v>
      </c>
      <c r="I24" s="16"/>
      <c r="J24" s="26">
        <v>0</v>
      </c>
      <c r="K24" s="17"/>
      <c r="L24" s="26">
        <v>0</v>
      </c>
      <c r="M24" s="26"/>
      <c r="N24" s="26">
        <f>SUM(F24:M24)</f>
        <v>43550</v>
      </c>
      <c r="O24" s="26"/>
      <c r="P24" s="26">
        <v>41476</v>
      </c>
      <c r="Q24" s="16"/>
      <c r="R24" s="26">
        <v>0</v>
      </c>
      <c r="S24" s="16"/>
      <c r="T24" s="26">
        <v>2074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</row>
    <row r="25" spans="1:186" s="18" customFormat="1" ht="13.5">
      <c r="A25" s="25"/>
      <c r="D25" s="18" t="s">
        <v>78</v>
      </c>
      <c r="F25" s="27">
        <v>81371</v>
      </c>
      <c r="G25" s="16"/>
      <c r="H25" s="27">
        <v>117776</v>
      </c>
      <c r="I25" s="27"/>
      <c r="J25" s="27">
        <v>13283</v>
      </c>
      <c r="K25" s="27"/>
      <c r="L25" s="27">
        <v>0</v>
      </c>
      <c r="M25" s="27"/>
      <c r="N25" s="27">
        <f>SUM(F25:M25)</f>
        <v>212430</v>
      </c>
      <c r="O25" s="27"/>
      <c r="P25" s="27">
        <v>89182</v>
      </c>
      <c r="Q25" s="27"/>
      <c r="R25" s="27">
        <v>123248</v>
      </c>
      <c r="S25" s="27"/>
      <c r="T25" s="27">
        <v>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</row>
    <row r="26" spans="4:186" s="18" customFormat="1" ht="13.5">
      <c r="D26" s="25" t="s">
        <v>101</v>
      </c>
      <c r="F26" s="26"/>
      <c r="G26" s="16"/>
      <c r="H26" s="26">
        <v>0</v>
      </c>
      <c r="I26" s="16"/>
      <c r="J26" s="26"/>
      <c r="K26" s="17"/>
      <c r="L26" s="26">
        <v>0</v>
      </c>
      <c r="M26" s="26"/>
      <c r="N26" s="26">
        <f>SUM(F26:M26)</f>
        <v>0</v>
      </c>
      <c r="O26" s="26"/>
      <c r="P26" s="26"/>
      <c r="Q26" s="16"/>
      <c r="R26" s="26"/>
      <c r="S26" s="16"/>
      <c r="T26" s="26">
        <v>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</row>
    <row r="27" spans="1:186" s="18" customFormat="1" ht="13.5">
      <c r="A27" s="25"/>
      <c r="D27" s="25" t="s">
        <v>79</v>
      </c>
      <c r="F27" s="27"/>
      <c r="G27" s="16"/>
      <c r="H27" s="27">
        <v>0</v>
      </c>
      <c r="I27" s="27"/>
      <c r="J27" s="27"/>
      <c r="K27" s="27"/>
      <c r="L27" s="27">
        <v>8723</v>
      </c>
      <c r="M27" s="27"/>
      <c r="N27" s="27">
        <f>SUM(F27:M27)</f>
        <v>8723</v>
      </c>
      <c r="O27" s="27"/>
      <c r="P27" s="27">
        <v>7957</v>
      </c>
      <c r="Q27" s="27"/>
      <c r="R27" s="27">
        <v>766</v>
      </c>
      <c r="S27" s="27"/>
      <c r="T27" s="27">
        <v>0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</row>
    <row r="28" spans="4:186" s="18" customFormat="1" ht="13.5">
      <c r="D28" s="18" t="s">
        <v>102</v>
      </c>
      <c r="F28" s="26"/>
      <c r="G28" s="16"/>
      <c r="H28" s="26">
        <v>0</v>
      </c>
      <c r="I28" s="16"/>
      <c r="J28" s="26">
        <v>666</v>
      </c>
      <c r="K28" s="17"/>
      <c r="L28" s="26">
        <v>0</v>
      </c>
      <c r="M28" s="26"/>
      <c r="N28" s="26">
        <f>SUM(F28:M28)</f>
        <v>666</v>
      </c>
      <c r="O28" s="26"/>
      <c r="P28" s="26">
        <v>0</v>
      </c>
      <c r="Q28" s="16"/>
      <c r="R28" s="26">
        <v>666</v>
      </c>
      <c r="S28" s="16"/>
      <c r="T28" s="26"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</row>
    <row r="29" spans="5:186" s="18" customFormat="1" ht="13.5">
      <c r="E29" s="25" t="s">
        <v>80</v>
      </c>
      <c r="F29" s="30">
        <f>SUM(F24:F28)</f>
        <v>81371</v>
      </c>
      <c r="G29" s="31"/>
      <c r="H29" s="30">
        <f>SUM(H24:H28)</f>
        <v>161326</v>
      </c>
      <c r="I29" s="27"/>
      <c r="J29" s="30">
        <f>SUM(J24:J28)</f>
        <v>13949</v>
      </c>
      <c r="K29" s="27"/>
      <c r="L29" s="30">
        <f>SUM(L24:L28)</f>
        <v>8723</v>
      </c>
      <c r="M29" s="27"/>
      <c r="N29" s="30">
        <f>SUM(F29:L29)</f>
        <v>265369</v>
      </c>
      <c r="O29" s="27"/>
      <c r="P29" s="30">
        <f>SUM(P24:P28)</f>
        <v>138615</v>
      </c>
      <c r="Q29" s="27"/>
      <c r="R29" s="30">
        <f>SUM(R24:R28)</f>
        <v>124680</v>
      </c>
      <c r="S29" s="27"/>
      <c r="T29" s="30">
        <f>SUM(T24:T28)</f>
        <v>2074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</row>
    <row r="30" spans="3:186" s="18" customFormat="1" ht="13.5">
      <c r="C30" s="18" t="s">
        <v>16</v>
      </c>
      <c r="D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</row>
    <row r="31" spans="1:186" s="18" customFormat="1" ht="13.5">
      <c r="A31" s="25"/>
      <c r="D31" s="18" t="s">
        <v>81</v>
      </c>
      <c r="F31" s="27">
        <v>2419</v>
      </c>
      <c r="G31" s="27"/>
      <c r="H31" s="27">
        <v>0</v>
      </c>
      <c r="I31" s="27"/>
      <c r="J31" s="27">
        <v>8571</v>
      </c>
      <c r="K31" s="27"/>
      <c r="L31" s="27">
        <v>0</v>
      </c>
      <c r="M31" s="27"/>
      <c r="N31" s="27">
        <f>SUM(F31:M31)</f>
        <v>10990</v>
      </c>
      <c r="O31" s="27"/>
      <c r="P31" s="27">
        <v>5190</v>
      </c>
      <c r="Q31" s="27"/>
      <c r="R31" s="27">
        <v>5800</v>
      </c>
      <c r="S31" s="27"/>
      <c r="T31" s="27">
        <v>0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</row>
    <row r="32" spans="4:186" s="18" customFormat="1" ht="13.5">
      <c r="D32" s="25"/>
      <c r="E32" s="18" t="s">
        <v>39</v>
      </c>
      <c r="F32" s="29">
        <f>+F31</f>
        <v>2419</v>
      </c>
      <c r="G32" s="26"/>
      <c r="H32" s="29">
        <f>+H31</f>
        <v>0</v>
      </c>
      <c r="I32" s="26"/>
      <c r="J32" s="29">
        <f>+J31</f>
        <v>8571</v>
      </c>
      <c r="K32" s="26"/>
      <c r="L32" s="29">
        <f>+L31</f>
        <v>0</v>
      </c>
      <c r="M32" s="26"/>
      <c r="N32" s="29">
        <f>+N31</f>
        <v>10990</v>
      </c>
      <c r="O32" s="26"/>
      <c r="P32" s="29">
        <f>+P31</f>
        <v>5190</v>
      </c>
      <c r="Q32" s="26"/>
      <c r="R32" s="29">
        <f>+R31</f>
        <v>5800</v>
      </c>
      <c r="S32" s="26"/>
      <c r="T32" s="29">
        <f>+T31</f>
        <v>0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</row>
    <row r="33" spans="1:186" s="18" customFormat="1" ht="13.5">
      <c r="A33" s="25"/>
      <c r="C33" s="18" t="s">
        <v>17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</row>
    <row r="34" spans="4:186" s="18" customFormat="1" ht="13.5">
      <c r="D34" s="25" t="s">
        <v>82</v>
      </c>
      <c r="F34" s="26">
        <v>0</v>
      </c>
      <c r="G34" s="26"/>
      <c r="H34" s="26">
        <v>33177</v>
      </c>
      <c r="I34" s="26"/>
      <c r="J34" s="26">
        <v>0</v>
      </c>
      <c r="K34" s="26"/>
      <c r="L34" s="26">
        <v>0</v>
      </c>
      <c r="M34" s="26"/>
      <c r="N34" s="26">
        <f>SUM(F34:M34)</f>
        <v>33177</v>
      </c>
      <c r="O34" s="26"/>
      <c r="P34" s="26">
        <v>819</v>
      </c>
      <c r="Q34" s="26"/>
      <c r="R34" s="26">
        <v>32358</v>
      </c>
      <c r="S34" s="26"/>
      <c r="T34" s="26">
        <v>0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</row>
    <row r="35" spans="1:186" s="18" customFormat="1" ht="13.5">
      <c r="A35" s="25"/>
      <c r="D35" s="25" t="s">
        <v>38</v>
      </c>
      <c r="F35" s="27">
        <v>0</v>
      </c>
      <c r="G35" s="16"/>
      <c r="H35" s="27">
        <v>1437</v>
      </c>
      <c r="I35" s="27"/>
      <c r="J35" s="27">
        <v>0</v>
      </c>
      <c r="K35" s="27"/>
      <c r="L35" s="27">
        <v>0</v>
      </c>
      <c r="M35" s="27"/>
      <c r="N35" s="27">
        <f>SUM(F35:M35)</f>
        <v>1437</v>
      </c>
      <c r="O35" s="27"/>
      <c r="P35" s="27">
        <v>1369</v>
      </c>
      <c r="Q35" s="27"/>
      <c r="R35" s="27">
        <v>0</v>
      </c>
      <c r="S35" s="27"/>
      <c r="T35" s="27">
        <v>68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</row>
    <row r="36" spans="4:186" s="18" customFormat="1" ht="13.5">
      <c r="D36" s="25" t="s">
        <v>100</v>
      </c>
      <c r="F36" s="26">
        <v>0</v>
      </c>
      <c r="G36" s="26"/>
      <c r="H36" s="26">
        <v>0</v>
      </c>
      <c r="I36" s="26"/>
      <c r="J36" s="26">
        <v>438065</v>
      </c>
      <c r="K36" s="26"/>
      <c r="L36" s="26">
        <v>0</v>
      </c>
      <c r="M36" s="26"/>
      <c r="N36" s="26">
        <f>SUM(F36:M36)</f>
        <v>438065</v>
      </c>
      <c r="O36" s="26"/>
      <c r="P36" s="26">
        <v>404924</v>
      </c>
      <c r="Q36" s="26"/>
      <c r="R36" s="26">
        <v>33141</v>
      </c>
      <c r="S36" s="26"/>
      <c r="T36" s="28">
        <v>0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</row>
    <row r="37" spans="5:186" s="18" customFormat="1" ht="13.5">
      <c r="E37" s="25" t="s">
        <v>98</v>
      </c>
      <c r="F37" s="30">
        <f>SUM(F34:F36)</f>
        <v>0</v>
      </c>
      <c r="G37" s="31"/>
      <c r="H37" s="30">
        <f>SUM(H34:H36)</f>
        <v>34614</v>
      </c>
      <c r="I37" s="27"/>
      <c r="J37" s="30">
        <f>SUM(J34:J36)</f>
        <v>438065</v>
      </c>
      <c r="K37" s="27"/>
      <c r="L37" s="30">
        <f>SUM(L34:L36)</f>
        <v>0</v>
      </c>
      <c r="M37" s="27"/>
      <c r="N37" s="30">
        <f>SUM(N34:N36)</f>
        <v>472679</v>
      </c>
      <c r="O37" s="27"/>
      <c r="P37" s="30">
        <f>SUM(P34:P36)</f>
        <v>407112</v>
      </c>
      <c r="Q37" s="27"/>
      <c r="R37" s="30">
        <f>SUM(R34:R36)</f>
        <v>65499</v>
      </c>
      <c r="S37" s="27"/>
      <c r="T37" s="30">
        <f>SUM(T34:T36)</f>
        <v>68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</row>
    <row r="38" spans="3:186" s="18" customFormat="1" ht="13.5">
      <c r="C38" s="18" t="s">
        <v>18</v>
      </c>
      <c r="F38" s="26"/>
      <c r="G38" s="16"/>
      <c r="H38" s="26"/>
      <c r="I38" s="16"/>
      <c r="J38" s="26"/>
      <c r="K38" s="17"/>
      <c r="L38" s="26"/>
      <c r="M38" s="26"/>
      <c r="N38" s="26"/>
      <c r="O38" s="26"/>
      <c r="P38" s="26"/>
      <c r="Q38" s="16"/>
      <c r="R38" s="26"/>
      <c r="S38" s="16"/>
      <c r="T38" s="26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</row>
    <row r="39" spans="1:186" s="18" customFormat="1" ht="13.5">
      <c r="A39" s="25"/>
      <c r="D39" s="18" t="s">
        <v>38</v>
      </c>
      <c r="F39" s="27">
        <v>0</v>
      </c>
      <c r="G39" s="27"/>
      <c r="H39" s="27">
        <v>17609</v>
      </c>
      <c r="I39" s="27"/>
      <c r="J39" s="27">
        <v>0</v>
      </c>
      <c r="K39" s="27"/>
      <c r="L39" s="27">
        <v>0</v>
      </c>
      <c r="M39" s="27"/>
      <c r="N39" s="27">
        <f aca="true" t="shared" si="0" ref="N39:N45">SUM(F39:M39)</f>
        <v>17609</v>
      </c>
      <c r="O39" s="27"/>
      <c r="P39" s="27">
        <v>16771</v>
      </c>
      <c r="Q39" s="27"/>
      <c r="R39" s="27">
        <v>0</v>
      </c>
      <c r="S39" s="27"/>
      <c r="T39" s="28">
        <v>838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</row>
    <row r="40" spans="4:186" s="18" customFormat="1" ht="13.5">
      <c r="D40" s="25" t="s">
        <v>83</v>
      </c>
      <c r="F40" s="26">
        <v>0</v>
      </c>
      <c r="G40" s="26"/>
      <c r="H40" s="26">
        <v>0</v>
      </c>
      <c r="I40" s="26"/>
      <c r="J40" s="26">
        <v>22939</v>
      </c>
      <c r="K40" s="26"/>
      <c r="L40" s="26">
        <v>0</v>
      </c>
      <c r="M40" s="26"/>
      <c r="N40" s="26">
        <f t="shared" si="0"/>
        <v>22939</v>
      </c>
      <c r="O40" s="26"/>
      <c r="P40" s="26">
        <v>2339</v>
      </c>
      <c r="Q40" s="26"/>
      <c r="R40" s="26">
        <v>20600</v>
      </c>
      <c r="S40" s="26"/>
      <c r="T40" s="28">
        <v>0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</row>
    <row r="41" spans="1:186" s="18" customFormat="1" ht="13.5">
      <c r="A41" s="25"/>
      <c r="D41" s="18" t="s">
        <v>84</v>
      </c>
      <c r="F41" s="27">
        <v>2670</v>
      </c>
      <c r="G41" s="27"/>
      <c r="H41" s="27">
        <v>0</v>
      </c>
      <c r="I41" s="27"/>
      <c r="J41" s="27">
        <v>0</v>
      </c>
      <c r="K41" s="27"/>
      <c r="L41" s="27">
        <v>3336</v>
      </c>
      <c r="M41" s="27"/>
      <c r="N41" s="27">
        <f t="shared" si="0"/>
        <v>6006</v>
      </c>
      <c r="O41" s="27"/>
      <c r="P41" s="27">
        <v>239</v>
      </c>
      <c r="Q41" s="27"/>
      <c r="R41" s="27">
        <v>5767</v>
      </c>
      <c r="S41" s="27"/>
      <c r="T41" s="28">
        <v>0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</row>
    <row r="42" spans="4:186" s="18" customFormat="1" ht="13.5">
      <c r="D42" s="25" t="s">
        <v>40</v>
      </c>
      <c r="F42" s="26">
        <v>59727</v>
      </c>
      <c r="G42" s="26"/>
      <c r="H42" s="26">
        <v>0</v>
      </c>
      <c r="I42" s="26"/>
      <c r="J42" s="26">
        <v>3509</v>
      </c>
      <c r="K42" s="26"/>
      <c r="L42" s="26">
        <v>0</v>
      </c>
      <c r="M42" s="26"/>
      <c r="N42" s="26">
        <f t="shared" si="0"/>
        <v>63236</v>
      </c>
      <c r="O42" s="26"/>
      <c r="P42" s="26">
        <v>7789</v>
      </c>
      <c r="Q42" s="26"/>
      <c r="R42" s="26">
        <v>55447</v>
      </c>
      <c r="S42" s="26"/>
      <c r="T42" s="28">
        <v>0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</row>
    <row r="43" spans="1:186" s="18" customFormat="1" ht="13.5">
      <c r="A43" s="25"/>
      <c r="D43" s="18" t="s">
        <v>107</v>
      </c>
      <c r="F43" s="27"/>
      <c r="G43" s="27"/>
      <c r="H43" s="27">
        <v>0</v>
      </c>
      <c r="I43" s="27"/>
      <c r="J43" s="27">
        <v>0</v>
      </c>
      <c r="K43" s="27"/>
      <c r="L43" s="27"/>
      <c r="M43" s="27"/>
      <c r="N43" s="27"/>
      <c r="O43" s="27"/>
      <c r="P43" s="27">
        <v>0</v>
      </c>
      <c r="Q43" s="27"/>
      <c r="R43" s="27"/>
      <c r="S43" s="27"/>
      <c r="T43" s="28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</row>
    <row r="44" spans="4:186" s="18" customFormat="1" ht="13.5">
      <c r="D44" s="25" t="s">
        <v>41</v>
      </c>
      <c r="F44" s="26"/>
      <c r="G44" s="26"/>
      <c r="H44" s="26">
        <v>0</v>
      </c>
      <c r="I44" s="26"/>
      <c r="J44" s="26">
        <v>66422</v>
      </c>
      <c r="K44" s="26"/>
      <c r="L44" s="26">
        <v>0</v>
      </c>
      <c r="M44" s="26"/>
      <c r="N44" s="26">
        <f t="shared" si="0"/>
        <v>66422</v>
      </c>
      <c r="O44" s="26"/>
      <c r="P44" s="26">
        <v>22578</v>
      </c>
      <c r="Q44" s="26"/>
      <c r="R44" s="26">
        <v>43844</v>
      </c>
      <c r="S44" s="26"/>
      <c r="T44" s="28">
        <v>0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</row>
    <row r="45" spans="1:186" s="18" customFormat="1" ht="13.5">
      <c r="A45" s="25"/>
      <c r="D45" s="18" t="s">
        <v>85</v>
      </c>
      <c r="F45" s="27"/>
      <c r="G45" s="27"/>
      <c r="H45" s="27">
        <v>0</v>
      </c>
      <c r="I45" s="27"/>
      <c r="J45" s="27">
        <v>183031</v>
      </c>
      <c r="K45" s="27"/>
      <c r="L45" s="27">
        <v>0</v>
      </c>
      <c r="M45" s="27"/>
      <c r="N45" s="27">
        <f t="shared" si="0"/>
        <v>183031</v>
      </c>
      <c r="O45" s="27"/>
      <c r="P45" s="27">
        <v>112442</v>
      </c>
      <c r="Q45" s="27"/>
      <c r="R45" s="27">
        <v>70589</v>
      </c>
      <c r="S45" s="27"/>
      <c r="T45" s="27">
        <v>0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</row>
    <row r="46" spans="4:186" s="18" customFormat="1" ht="13.5">
      <c r="D46" s="25"/>
      <c r="E46" s="18" t="s">
        <v>42</v>
      </c>
      <c r="F46" s="29">
        <f>SUM(F39:F45)</f>
        <v>62397</v>
      </c>
      <c r="G46" s="26"/>
      <c r="H46" s="29">
        <f>SUM(H39:H45)</f>
        <v>17609</v>
      </c>
      <c r="I46" s="26"/>
      <c r="J46" s="29">
        <f>SUM(J39:J45)</f>
        <v>275901</v>
      </c>
      <c r="K46" s="26"/>
      <c r="L46" s="29">
        <f>SUM(L39:L45)</f>
        <v>3336</v>
      </c>
      <c r="M46" s="26"/>
      <c r="N46" s="29">
        <f>SUM(F46:L46)</f>
        <v>359243</v>
      </c>
      <c r="O46" s="26"/>
      <c r="P46" s="29">
        <f>SUM(P39:P45)</f>
        <v>162158</v>
      </c>
      <c r="Q46" s="26"/>
      <c r="R46" s="29">
        <f>SUM(R39:R45)</f>
        <v>196247</v>
      </c>
      <c r="S46" s="26"/>
      <c r="T46" s="29">
        <f>SUM(T39:T45)</f>
        <v>838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</row>
    <row r="47" spans="1:186" s="18" customFormat="1" ht="13.5">
      <c r="A47" s="25"/>
      <c r="C47" s="18" t="s">
        <v>19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</row>
    <row r="48" spans="4:186" s="18" customFormat="1" ht="13.5">
      <c r="D48" s="25" t="s">
        <v>73</v>
      </c>
      <c r="F48" s="26">
        <v>0</v>
      </c>
      <c r="G48" s="26"/>
      <c r="H48" s="26">
        <v>0</v>
      </c>
      <c r="I48" s="26"/>
      <c r="J48" s="26">
        <v>14520</v>
      </c>
      <c r="K48" s="26"/>
      <c r="L48" s="26">
        <v>75514</v>
      </c>
      <c r="M48" s="26"/>
      <c r="N48" s="26">
        <f aca="true" t="shared" si="1" ref="N48:N53">SUM(F48:M48)</f>
        <v>90034</v>
      </c>
      <c r="O48" s="26"/>
      <c r="P48" s="26">
        <v>0</v>
      </c>
      <c r="Q48" s="26"/>
      <c r="R48" s="26">
        <v>90034</v>
      </c>
      <c r="S48" s="26"/>
      <c r="T48" s="26">
        <v>0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</row>
    <row r="49" spans="1:186" s="18" customFormat="1" ht="13.5">
      <c r="A49" s="25"/>
      <c r="D49" s="18" t="s">
        <v>43</v>
      </c>
      <c r="F49" s="27">
        <v>73841</v>
      </c>
      <c r="G49" s="27"/>
      <c r="H49" s="27">
        <v>0</v>
      </c>
      <c r="I49" s="27"/>
      <c r="J49" s="27">
        <v>8204</v>
      </c>
      <c r="K49" s="27"/>
      <c r="L49" s="27">
        <v>0</v>
      </c>
      <c r="M49" s="27"/>
      <c r="N49" s="27">
        <f t="shared" si="1"/>
        <v>82045</v>
      </c>
      <c r="O49" s="27"/>
      <c r="P49" s="27">
        <v>77259</v>
      </c>
      <c r="Q49" s="27"/>
      <c r="R49" s="27">
        <v>4786</v>
      </c>
      <c r="S49" s="27"/>
      <c r="T49" s="27">
        <v>0</v>
      </c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</row>
    <row r="50" spans="4:186" s="18" customFormat="1" ht="13.5">
      <c r="D50" s="25" t="s">
        <v>44</v>
      </c>
      <c r="F50" s="26">
        <v>373594</v>
      </c>
      <c r="G50" s="26"/>
      <c r="H50" s="26">
        <v>0</v>
      </c>
      <c r="I50" s="26"/>
      <c r="J50" s="26"/>
      <c r="K50" s="26"/>
      <c r="L50" s="26">
        <v>0</v>
      </c>
      <c r="M50" s="26"/>
      <c r="N50" s="26">
        <f t="shared" si="1"/>
        <v>373594</v>
      </c>
      <c r="O50" s="26"/>
      <c r="P50" s="26">
        <v>35166</v>
      </c>
      <c r="Q50" s="26"/>
      <c r="R50" s="26">
        <v>336081</v>
      </c>
      <c r="S50" s="26"/>
      <c r="T50" s="26">
        <v>2347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</row>
    <row r="51" spans="1:186" s="18" customFormat="1" ht="13.5">
      <c r="A51" s="25"/>
      <c r="D51" s="18" t="s">
        <v>38</v>
      </c>
      <c r="F51" s="27">
        <v>0</v>
      </c>
      <c r="G51" s="27"/>
      <c r="H51" s="27">
        <v>19993</v>
      </c>
      <c r="I51" s="27"/>
      <c r="J51" s="27">
        <v>0</v>
      </c>
      <c r="K51" s="27"/>
      <c r="L51" s="27">
        <v>0</v>
      </c>
      <c r="M51" s="27"/>
      <c r="N51" s="27">
        <f t="shared" si="1"/>
        <v>19993</v>
      </c>
      <c r="O51" s="27"/>
      <c r="P51" s="27">
        <v>19041</v>
      </c>
      <c r="Q51" s="27"/>
      <c r="R51" s="27">
        <v>0</v>
      </c>
      <c r="S51" s="27"/>
      <c r="T51" s="27">
        <v>952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</row>
    <row r="52" spans="4:186" s="18" customFormat="1" ht="13.5">
      <c r="D52" s="25" t="s">
        <v>86</v>
      </c>
      <c r="F52" s="26">
        <v>7760</v>
      </c>
      <c r="G52" s="26"/>
      <c r="H52" s="26">
        <v>0</v>
      </c>
      <c r="I52" s="26"/>
      <c r="J52" s="26">
        <v>0</v>
      </c>
      <c r="K52" s="26"/>
      <c r="L52" s="26">
        <v>0</v>
      </c>
      <c r="M52" s="26"/>
      <c r="N52" s="26">
        <f t="shared" si="1"/>
        <v>7760</v>
      </c>
      <c r="O52" s="26"/>
      <c r="P52" s="26"/>
      <c r="Q52" s="26"/>
      <c r="R52" s="26">
        <v>7760</v>
      </c>
      <c r="S52" s="26"/>
      <c r="T52" s="26">
        <v>0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</row>
    <row r="53" spans="1:186" s="18" customFormat="1" ht="13.5">
      <c r="A53" s="25"/>
      <c r="D53" s="18" t="s">
        <v>87</v>
      </c>
      <c r="F53" s="27"/>
      <c r="G53" s="27"/>
      <c r="H53" s="27">
        <v>0</v>
      </c>
      <c r="I53" s="27"/>
      <c r="J53" s="27">
        <v>20289</v>
      </c>
      <c r="K53" s="27"/>
      <c r="L53" s="27">
        <v>0</v>
      </c>
      <c r="M53" s="27"/>
      <c r="N53" s="27">
        <f t="shared" si="1"/>
        <v>20289</v>
      </c>
      <c r="O53" s="27"/>
      <c r="P53" s="27">
        <v>10158</v>
      </c>
      <c r="Q53" s="27"/>
      <c r="R53" s="27">
        <v>9131</v>
      </c>
      <c r="S53" s="27"/>
      <c r="T53" s="27">
        <v>1000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</row>
    <row r="54" spans="4:186" s="18" customFormat="1" ht="13.5">
      <c r="D54" s="25" t="s">
        <v>110</v>
      </c>
      <c r="F54" s="26">
        <v>87270</v>
      </c>
      <c r="G54" s="26"/>
      <c r="H54" s="26"/>
      <c r="I54" s="26"/>
      <c r="J54" s="26"/>
      <c r="K54" s="26"/>
      <c r="L54" s="26"/>
      <c r="M54" s="26"/>
      <c r="N54" s="26">
        <v>87270</v>
      </c>
      <c r="O54" s="26"/>
      <c r="P54" s="26">
        <v>63602</v>
      </c>
      <c r="Q54" s="26"/>
      <c r="R54" s="26">
        <v>23668</v>
      </c>
      <c r="S54" s="26"/>
      <c r="T54" s="2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</row>
    <row r="55" spans="5:186" s="18" customFormat="1" ht="13.5">
      <c r="E55" s="25" t="s">
        <v>45</v>
      </c>
      <c r="F55" s="30">
        <f>SUM(F48:F54)</f>
        <v>542465</v>
      </c>
      <c r="G55" s="31"/>
      <c r="H55" s="30">
        <f>SUM(H48:H53)</f>
        <v>19993</v>
      </c>
      <c r="I55" s="31"/>
      <c r="J55" s="30">
        <f>SUM(J48:J53)</f>
        <v>43013</v>
      </c>
      <c r="K55" s="31"/>
      <c r="L55" s="30">
        <f>SUM(L48:L53)</f>
        <v>75514</v>
      </c>
      <c r="M55" s="31"/>
      <c r="N55" s="30">
        <f>SUM(F55:L55)</f>
        <v>680985</v>
      </c>
      <c r="O55" s="31"/>
      <c r="P55" s="30">
        <f>SUM(P48:P54)</f>
        <v>205226</v>
      </c>
      <c r="Q55" s="31"/>
      <c r="R55" s="30">
        <f>SUM(R48:R54)</f>
        <v>471460</v>
      </c>
      <c r="S55" s="31"/>
      <c r="T55" s="30">
        <f>SUM(T48:T53)</f>
        <v>4299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</row>
    <row r="56" spans="4:186" s="18" customFormat="1" ht="13.5">
      <c r="D56" s="25"/>
      <c r="E56" s="18" t="s">
        <v>46</v>
      </c>
      <c r="F56" s="29">
        <f>SUM(F55+F46+F37+F32+F29+F22)</f>
        <v>886977</v>
      </c>
      <c r="G56" s="26"/>
      <c r="H56" s="29">
        <f>SUM(H55+H46+H37+H32+H29+H22)</f>
        <v>434422</v>
      </c>
      <c r="I56" s="26"/>
      <c r="J56" s="29">
        <f>SUM(J55+J46+J37+J32+J29+J22)</f>
        <v>835068</v>
      </c>
      <c r="K56" s="26"/>
      <c r="L56" s="29">
        <f>SUM(L55+L46+L37+L32+L29+L22)</f>
        <v>87573</v>
      </c>
      <c r="M56" s="26"/>
      <c r="N56" s="29">
        <f>SUM(F56:L56)</f>
        <v>2244040</v>
      </c>
      <c r="O56" s="26"/>
      <c r="P56" s="29">
        <f>SUM(P55+P46+P37+P32+P29+P22)</f>
        <v>1091165</v>
      </c>
      <c r="Q56" s="26"/>
      <c r="R56" s="29">
        <f>SUM(R55+R46+R37+R32+R29+R22)</f>
        <v>1143596</v>
      </c>
      <c r="S56" s="26"/>
      <c r="T56" s="29">
        <f>SUM(T55+T46+T37+T32+T29+T22)</f>
        <v>9279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</row>
    <row r="57" spans="1:186" s="18" customFormat="1" ht="13.5">
      <c r="A57" s="25"/>
      <c r="B57" s="18" t="s">
        <v>20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</row>
    <row r="58" spans="3:186" s="18" customFormat="1" ht="13.5">
      <c r="C58" s="18" t="s">
        <v>14</v>
      </c>
      <c r="D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</row>
    <row r="59" spans="1:186" s="18" customFormat="1" ht="13.5">
      <c r="A59" s="25"/>
      <c r="D59" s="18" t="s">
        <v>47</v>
      </c>
      <c r="F59" s="27"/>
      <c r="G59" s="27"/>
      <c r="H59" s="27">
        <v>0</v>
      </c>
      <c r="I59" s="27"/>
      <c r="J59" s="27">
        <v>155249</v>
      </c>
      <c r="K59" s="27"/>
      <c r="L59" s="27">
        <v>0</v>
      </c>
      <c r="M59" s="27"/>
      <c r="N59" s="27">
        <f>SUM(F59:M59)</f>
        <v>155249</v>
      </c>
      <c r="O59" s="27"/>
      <c r="P59" s="27">
        <v>124285</v>
      </c>
      <c r="Q59" s="27"/>
      <c r="R59" s="27">
        <v>30964</v>
      </c>
      <c r="S59" s="27"/>
      <c r="T59" s="27">
        <v>0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</row>
    <row r="60" spans="4:186" s="18" customFormat="1" ht="13.5">
      <c r="D60" s="25" t="s">
        <v>35</v>
      </c>
      <c r="F60" s="26">
        <v>0</v>
      </c>
      <c r="G60" s="26"/>
      <c r="H60" s="26">
        <v>0</v>
      </c>
      <c r="I60" s="26"/>
      <c r="J60" s="26"/>
      <c r="K60" s="26"/>
      <c r="L60" s="26">
        <v>0</v>
      </c>
      <c r="M60" s="26"/>
      <c r="N60" s="26">
        <f>SUM(F60:M60)</f>
        <v>0</v>
      </c>
      <c r="O60" s="26"/>
      <c r="P60" s="26">
        <v>0</v>
      </c>
      <c r="Q60" s="26"/>
      <c r="R60" s="26"/>
      <c r="S60" s="26"/>
      <c r="T60" s="26">
        <v>0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</row>
    <row r="61" spans="5:186" s="18" customFormat="1" ht="13.5">
      <c r="E61" s="25" t="s">
        <v>37</v>
      </c>
      <c r="F61" s="30">
        <f>SUM(F59:F60)</f>
        <v>0</v>
      </c>
      <c r="G61" s="31"/>
      <c r="H61" s="30">
        <f>SUM(H59:H60)</f>
        <v>0</v>
      </c>
      <c r="I61" s="31"/>
      <c r="J61" s="30">
        <f>SUM(J59:J60)</f>
        <v>155249</v>
      </c>
      <c r="K61" s="31"/>
      <c r="L61" s="30">
        <f>SUM(L59:L60)</f>
        <v>0</v>
      </c>
      <c r="M61" s="31"/>
      <c r="N61" s="30">
        <f>SUM(F61:L61)</f>
        <v>155249</v>
      </c>
      <c r="O61" s="31"/>
      <c r="P61" s="30">
        <f>SUM(P59:P60)</f>
        <v>124285</v>
      </c>
      <c r="Q61" s="31"/>
      <c r="R61" s="30">
        <f>SUM(R59:R60)</f>
        <v>30964</v>
      </c>
      <c r="S61" s="31"/>
      <c r="T61" s="30">
        <f>SUM(T59:T60)</f>
        <v>0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</row>
    <row r="62" spans="3:186" s="18" customFormat="1" ht="13.5">
      <c r="C62" s="18" t="s">
        <v>15</v>
      </c>
      <c r="D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</row>
    <row r="63" spans="1:186" s="18" customFormat="1" ht="13.5">
      <c r="A63" s="25"/>
      <c r="D63" s="18" t="s">
        <v>101</v>
      </c>
      <c r="F63" s="27">
        <v>19085</v>
      </c>
      <c r="G63" s="27"/>
      <c r="H63" s="27"/>
      <c r="I63" s="27"/>
      <c r="J63" s="27"/>
      <c r="K63" s="27"/>
      <c r="L63" s="27"/>
      <c r="M63" s="27"/>
      <c r="N63" s="27">
        <v>19085</v>
      </c>
      <c r="O63" s="27"/>
      <c r="P63" s="27">
        <v>17546</v>
      </c>
      <c r="Q63" s="27"/>
      <c r="R63" s="27">
        <v>1539</v>
      </c>
      <c r="S63" s="27"/>
      <c r="T63" s="27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</row>
    <row r="64" spans="4:186" s="18" customFormat="1" ht="13.5">
      <c r="D64" s="25" t="s">
        <v>48</v>
      </c>
      <c r="F64" s="26">
        <v>0</v>
      </c>
      <c r="G64" s="26"/>
      <c r="H64" s="26">
        <v>0</v>
      </c>
      <c r="I64" s="26"/>
      <c r="J64" s="26">
        <v>495</v>
      </c>
      <c r="K64" s="26"/>
      <c r="L64" s="26">
        <v>0</v>
      </c>
      <c r="M64" s="26"/>
      <c r="N64" s="26">
        <f>SUM(F64:M64)</f>
        <v>495</v>
      </c>
      <c r="O64" s="26"/>
      <c r="P64" s="26">
        <v>0</v>
      </c>
      <c r="Q64" s="26"/>
      <c r="R64" s="26">
        <v>495</v>
      </c>
      <c r="S64" s="26"/>
      <c r="T64" s="26">
        <v>0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</row>
    <row r="65" spans="5:186" s="18" customFormat="1" ht="13.5">
      <c r="E65" s="25" t="s">
        <v>49</v>
      </c>
      <c r="F65" s="30">
        <f>SUM(F63:F64)</f>
        <v>19085</v>
      </c>
      <c r="G65" s="31"/>
      <c r="H65" s="30">
        <f>SUM(H64:H64)</f>
        <v>0</v>
      </c>
      <c r="I65" s="31"/>
      <c r="J65" s="30">
        <f>SUM(J64:J64)</f>
        <v>495</v>
      </c>
      <c r="K65" s="31"/>
      <c r="L65" s="30">
        <f>SUM(L64:L64)</f>
        <v>0</v>
      </c>
      <c r="M65" s="31"/>
      <c r="N65" s="30">
        <f>SUM(F65:L65)</f>
        <v>19580</v>
      </c>
      <c r="O65" s="31"/>
      <c r="P65" s="30">
        <f>SUM(P63:P64)</f>
        <v>17546</v>
      </c>
      <c r="Q65" s="31"/>
      <c r="R65" s="30">
        <f>SUM(R63:R64)</f>
        <v>2034</v>
      </c>
      <c r="S65" s="31"/>
      <c r="T65" s="30">
        <f>SUM(T64:T64)</f>
        <v>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</row>
    <row r="66" spans="3:186" s="18" customFormat="1" ht="13.5">
      <c r="C66" s="18" t="s">
        <v>21</v>
      </c>
      <c r="D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</row>
    <row r="67" spans="1:186" s="18" customFormat="1" ht="13.5">
      <c r="A67" s="25"/>
      <c r="D67" s="18" t="s">
        <v>103</v>
      </c>
      <c r="F67" s="27">
        <v>38135</v>
      </c>
      <c r="G67" s="27"/>
      <c r="H67" s="27">
        <v>555921</v>
      </c>
      <c r="I67" s="27"/>
      <c r="J67" s="27">
        <v>1445</v>
      </c>
      <c r="K67" s="27"/>
      <c r="L67" s="27">
        <v>0</v>
      </c>
      <c r="M67" s="27"/>
      <c r="N67" s="27">
        <f>SUM(F67:M67)</f>
        <v>595501</v>
      </c>
      <c r="O67" s="27"/>
      <c r="P67" s="27">
        <v>250483</v>
      </c>
      <c r="Q67" s="27"/>
      <c r="R67" s="27">
        <v>287652</v>
      </c>
      <c r="S67" s="27"/>
      <c r="T67" s="27">
        <v>57366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</row>
    <row r="68" spans="4:186" s="18" customFormat="1" ht="13.5">
      <c r="D68" s="25"/>
      <c r="E68" s="18" t="s">
        <v>88</v>
      </c>
      <c r="F68" s="29">
        <f>SUM(F67:F67)</f>
        <v>38135</v>
      </c>
      <c r="G68" s="26"/>
      <c r="H68" s="29">
        <f>SUM(H67:H67)</f>
        <v>555921</v>
      </c>
      <c r="I68" s="26"/>
      <c r="J68" s="29">
        <f>SUM(J67:J67)</f>
        <v>1445</v>
      </c>
      <c r="K68" s="26"/>
      <c r="L68" s="29">
        <f>SUM(L67:L67)</f>
        <v>0</v>
      </c>
      <c r="M68" s="26"/>
      <c r="N68" s="29">
        <f>SUM(F68:L68)</f>
        <v>595501</v>
      </c>
      <c r="O68" s="26"/>
      <c r="P68" s="29">
        <f>SUM(P67:P67)</f>
        <v>250483</v>
      </c>
      <c r="Q68" s="26"/>
      <c r="R68" s="29">
        <f>SUM(R67:R67)</f>
        <v>287652</v>
      </c>
      <c r="S68" s="26"/>
      <c r="T68" s="29">
        <f>SUM(T67:T67)</f>
        <v>57366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</row>
    <row r="69" spans="5:186" s="18" customFormat="1" ht="13.5">
      <c r="E69" s="25" t="s">
        <v>89</v>
      </c>
      <c r="F69" s="30">
        <f>+F68+F61+F65</f>
        <v>57220</v>
      </c>
      <c r="G69" s="31"/>
      <c r="H69" s="30">
        <f>+H68+H61+H65</f>
        <v>555921</v>
      </c>
      <c r="I69" s="31"/>
      <c r="J69" s="30">
        <f>+J68+J61+J65</f>
        <v>157189</v>
      </c>
      <c r="K69" s="31"/>
      <c r="L69" s="30">
        <f>+L68+L61+L65</f>
        <v>0</v>
      </c>
      <c r="M69" s="31"/>
      <c r="N69" s="30">
        <f>+N68+N61+N65</f>
        <v>770330</v>
      </c>
      <c r="O69" s="31"/>
      <c r="P69" s="30">
        <f>+P68+P61+P65</f>
        <v>392314</v>
      </c>
      <c r="Q69" s="31"/>
      <c r="R69" s="30">
        <f>+R68+R61+R65</f>
        <v>320650</v>
      </c>
      <c r="S69" s="31"/>
      <c r="T69" s="30">
        <f>+T68+T61+T65</f>
        <v>57366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</row>
    <row r="70" spans="2:186" s="18" customFormat="1" ht="13.5">
      <c r="B70" s="18" t="s">
        <v>22</v>
      </c>
      <c r="D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</row>
    <row r="71" spans="1:186" s="18" customFormat="1" ht="13.5">
      <c r="A71" s="25"/>
      <c r="C71" s="18" t="s">
        <v>76</v>
      </c>
      <c r="F71" s="27">
        <v>9000</v>
      </c>
      <c r="G71" s="27"/>
      <c r="H71" s="27"/>
      <c r="I71" s="27"/>
      <c r="J71" s="27">
        <v>0</v>
      </c>
      <c r="K71" s="27"/>
      <c r="L71" s="27">
        <v>0</v>
      </c>
      <c r="M71" s="27"/>
      <c r="N71" s="27">
        <f aca="true" t="shared" si="2" ref="N71:N77">SUM(F71:M71)</f>
        <v>9000</v>
      </c>
      <c r="O71" s="27"/>
      <c r="P71" s="27"/>
      <c r="Q71" s="27"/>
      <c r="R71" s="27">
        <v>9000</v>
      </c>
      <c r="S71" s="27"/>
      <c r="T71" s="27">
        <v>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</row>
    <row r="72" spans="3:186" s="18" customFormat="1" ht="13.5">
      <c r="C72" s="18" t="s">
        <v>78</v>
      </c>
      <c r="D72" s="25"/>
      <c r="F72" s="26">
        <v>0</v>
      </c>
      <c r="G72" s="26"/>
      <c r="H72" s="26">
        <v>0</v>
      </c>
      <c r="I72" s="26"/>
      <c r="J72" s="26">
        <v>92740</v>
      </c>
      <c r="K72" s="26"/>
      <c r="L72" s="26">
        <v>0</v>
      </c>
      <c r="M72" s="26"/>
      <c r="N72" s="26">
        <f t="shared" si="2"/>
        <v>92740</v>
      </c>
      <c r="O72" s="26"/>
      <c r="P72" s="26">
        <v>22420</v>
      </c>
      <c r="Q72" s="26"/>
      <c r="R72" s="26">
        <v>70320</v>
      </c>
      <c r="S72" s="26"/>
      <c r="T72" s="26">
        <v>0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</row>
    <row r="73" spans="1:186" s="18" customFormat="1" ht="13.5">
      <c r="A73" s="25"/>
      <c r="C73" s="18" t="s">
        <v>50</v>
      </c>
      <c r="F73" s="27">
        <v>347832</v>
      </c>
      <c r="G73" s="27"/>
      <c r="H73" s="27">
        <v>0</v>
      </c>
      <c r="I73" s="27"/>
      <c r="J73" s="27">
        <v>12158</v>
      </c>
      <c r="K73" s="27"/>
      <c r="L73" s="27">
        <v>0</v>
      </c>
      <c r="M73" s="27"/>
      <c r="N73" s="27">
        <f t="shared" si="2"/>
        <v>359990</v>
      </c>
      <c r="O73" s="27"/>
      <c r="P73" s="27">
        <v>40928</v>
      </c>
      <c r="Q73" s="27"/>
      <c r="R73" s="27">
        <v>319062</v>
      </c>
      <c r="S73" s="27"/>
      <c r="T73" s="27">
        <v>0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</row>
    <row r="74" spans="3:186" s="18" customFormat="1" ht="13.5">
      <c r="C74" s="18" t="s">
        <v>83</v>
      </c>
      <c r="D74" s="25"/>
      <c r="F74" s="26">
        <v>9166</v>
      </c>
      <c r="G74" s="26"/>
      <c r="H74" s="26">
        <v>24075</v>
      </c>
      <c r="I74" s="26"/>
      <c r="J74" s="26">
        <v>46</v>
      </c>
      <c r="K74" s="26"/>
      <c r="L74" s="26">
        <v>0</v>
      </c>
      <c r="M74" s="26"/>
      <c r="N74" s="26">
        <f t="shared" si="2"/>
        <v>33287</v>
      </c>
      <c r="O74" s="26"/>
      <c r="P74" s="26">
        <v>11830</v>
      </c>
      <c r="Q74" s="26"/>
      <c r="R74" s="26">
        <v>21457</v>
      </c>
      <c r="S74" s="26"/>
      <c r="T74" s="26">
        <v>0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</row>
    <row r="75" spans="1:186" s="18" customFormat="1" ht="13.5">
      <c r="A75" s="25"/>
      <c r="C75" s="18" t="s">
        <v>73</v>
      </c>
      <c r="F75" s="27">
        <v>15000</v>
      </c>
      <c r="G75" s="27"/>
      <c r="H75" s="27">
        <v>0</v>
      </c>
      <c r="I75" s="27"/>
      <c r="J75" s="27">
        <v>0</v>
      </c>
      <c r="K75" s="27"/>
      <c r="L75" s="27">
        <v>0</v>
      </c>
      <c r="M75" s="27"/>
      <c r="N75" s="27">
        <f t="shared" si="2"/>
        <v>15000</v>
      </c>
      <c r="O75" s="27"/>
      <c r="P75" s="27">
        <v>15000</v>
      </c>
      <c r="Q75" s="27"/>
      <c r="R75" s="27"/>
      <c r="S75" s="27"/>
      <c r="T75" s="27">
        <v>0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</row>
    <row r="76" spans="3:186" s="18" customFormat="1" ht="13.5">
      <c r="C76" s="18" t="s">
        <v>38</v>
      </c>
      <c r="D76" s="25"/>
      <c r="F76" s="26">
        <v>0</v>
      </c>
      <c r="G76" s="26"/>
      <c r="H76" s="26">
        <v>6457</v>
      </c>
      <c r="I76" s="26"/>
      <c r="J76" s="26">
        <v>0</v>
      </c>
      <c r="K76" s="26"/>
      <c r="L76" s="26">
        <v>0</v>
      </c>
      <c r="M76" s="26"/>
      <c r="N76" s="26">
        <f t="shared" si="2"/>
        <v>6457</v>
      </c>
      <c r="O76" s="26"/>
      <c r="P76" s="26">
        <v>6150</v>
      </c>
      <c r="Q76" s="26"/>
      <c r="R76" s="26">
        <v>0</v>
      </c>
      <c r="S76" s="26"/>
      <c r="T76" s="26">
        <v>307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</row>
    <row r="77" spans="3:186" s="18" customFormat="1" ht="13.5">
      <c r="C77" s="18" t="s">
        <v>90</v>
      </c>
      <c r="E77" s="25"/>
      <c r="F77" s="32">
        <v>14722</v>
      </c>
      <c r="G77" s="31"/>
      <c r="H77" s="32">
        <v>186969</v>
      </c>
      <c r="I77" s="32"/>
      <c r="J77" s="32">
        <v>703769</v>
      </c>
      <c r="K77" s="32"/>
      <c r="L77" s="32">
        <v>0</v>
      </c>
      <c r="M77" s="32"/>
      <c r="N77" s="32">
        <f t="shared" si="2"/>
        <v>905460</v>
      </c>
      <c r="O77" s="32"/>
      <c r="P77" s="32">
        <v>341734</v>
      </c>
      <c r="Q77" s="32"/>
      <c r="R77" s="32">
        <v>563726</v>
      </c>
      <c r="S77" s="32"/>
      <c r="T77" s="32">
        <v>0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</row>
    <row r="78" spans="4:186" s="18" customFormat="1" ht="13.5">
      <c r="D78" s="25"/>
      <c r="E78" s="18" t="s">
        <v>91</v>
      </c>
      <c r="F78" s="29">
        <f>SUM(F71:F77)</f>
        <v>395720</v>
      </c>
      <c r="G78" s="26"/>
      <c r="H78" s="29">
        <f>SUM(H71:H77)</f>
        <v>217501</v>
      </c>
      <c r="I78" s="26"/>
      <c r="J78" s="29">
        <f>SUM(J71:J77)</f>
        <v>808713</v>
      </c>
      <c r="K78" s="26"/>
      <c r="L78" s="29">
        <f>SUM(L71:L77)</f>
        <v>0</v>
      </c>
      <c r="M78" s="26"/>
      <c r="N78" s="29">
        <f>SUM(F78:L78)</f>
        <v>1421934</v>
      </c>
      <c r="O78" s="26"/>
      <c r="P78" s="29">
        <f>SUM(P71:P77)</f>
        <v>438062</v>
      </c>
      <c r="Q78" s="26"/>
      <c r="R78" s="29">
        <f>SUM(R71:R77)</f>
        <v>983565</v>
      </c>
      <c r="S78" s="26"/>
      <c r="T78" s="29">
        <f>SUM(T71:T77)</f>
        <v>307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</row>
    <row r="79" spans="1:186" s="18" customFormat="1" ht="13.5">
      <c r="A79" s="25"/>
      <c r="B79" s="18" t="s">
        <v>23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</row>
    <row r="80" spans="3:186" s="18" customFormat="1" ht="13.5">
      <c r="C80" s="18" t="s">
        <v>24</v>
      </c>
      <c r="D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</row>
    <row r="81" spans="1:186" s="18" customFormat="1" ht="13.5">
      <c r="A81" s="25"/>
      <c r="D81" s="18" t="s">
        <v>74</v>
      </c>
      <c r="F81" s="27">
        <v>241958</v>
      </c>
      <c r="G81" s="27"/>
      <c r="H81" s="27">
        <v>92997</v>
      </c>
      <c r="I81" s="27"/>
      <c r="J81" s="27">
        <v>90841</v>
      </c>
      <c r="K81" s="27"/>
      <c r="L81" s="27">
        <v>0</v>
      </c>
      <c r="M81" s="27"/>
      <c r="N81" s="27">
        <f>SUM(F81:M81)</f>
        <v>425796</v>
      </c>
      <c r="O81" s="27"/>
      <c r="P81" s="27">
        <v>25312</v>
      </c>
      <c r="Q81" s="27"/>
      <c r="R81" s="27">
        <v>400213</v>
      </c>
      <c r="S81" s="27"/>
      <c r="T81" s="27">
        <v>270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</row>
    <row r="82" spans="4:186" s="18" customFormat="1" ht="13.5">
      <c r="D82" s="18" t="s">
        <v>83</v>
      </c>
      <c r="F82" s="26">
        <v>0</v>
      </c>
      <c r="G82" s="26"/>
      <c r="H82" s="26">
        <v>0</v>
      </c>
      <c r="I82" s="26"/>
      <c r="J82" s="26">
        <v>6263</v>
      </c>
      <c r="K82" s="26"/>
      <c r="L82" s="26">
        <v>0</v>
      </c>
      <c r="M82" s="26"/>
      <c r="N82" s="26">
        <f>SUM(F82:M82)</f>
        <v>6263</v>
      </c>
      <c r="O82" s="26"/>
      <c r="P82" s="26"/>
      <c r="Q82" s="26"/>
      <c r="R82" s="26">
        <v>6263</v>
      </c>
      <c r="S82" s="26"/>
      <c r="T82" s="26">
        <v>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</row>
    <row r="83" spans="5:186" s="18" customFormat="1" ht="13.5">
      <c r="E83" s="25" t="s">
        <v>51</v>
      </c>
      <c r="F83" s="30">
        <f>SUM(F81:F82)</f>
        <v>241958</v>
      </c>
      <c r="G83" s="31"/>
      <c r="H83" s="30">
        <f>SUM(H81:H82)</f>
        <v>92997</v>
      </c>
      <c r="I83" s="31"/>
      <c r="J83" s="30">
        <f>SUM(J81:J82)</f>
        <v>97104</v>
      </c>
      <c r="K83" s="31"/>
      <c r="L83" s="30">
        <f>SUM(L81:L82)</f>
        <v>0</v>
      </c>
      <c r="M83" s="31"/>
      <c r="N83" s="30">
        <f>SUM(N81:N82)</f>
        <v>432059</v>
      </c>
      <c r="O83" s="31"/>
      <c r="P83" s="30">
        <f>SUM(P81:P82)</f>
        <v>25312</v>
      </c>
      <c r="Q83" s="31"/>
      <c r="R83" s="30">
        <f>SUM(R81:R82)</f>
        <v>406476</v>
      </c>
      <c r="S83" s="31"/>
      <c r="T83" s="30">
        <f>SUM(T81:T82)</f>
        <v>270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</row>
    <row r="84" spans="3:186" s="18" customFormat="1" ht="13.5">
      <c r="C84" s="18" t="s">
        <v>25</v>
      </c>
      <c r="D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</row>
    <row r="85" spans="1:186" s="18" customFormat="1" ht="13.5">
      <c r="A85" s="25"/>
      <c r="D85" s="18" t="s">
        <v>52</v>
      </c>
      <c r="F85" s="27">
        <v>9607</v>
      </c>
      <c r="G85" s="27"/>
      <c r="H85" s="27">
        <v>0</v>
      </c>
      <c r="I85" s="27"/>
      <c r="J85" s="27">
        <v>35584</v>
      </c>
      <c r="K85" s="27"/>
      <c r="L85" s="27">
        <v>0</v>
      </c>
      <c r="M85" s="27"/>
      <c r="N85" s="27">
        <f>SUM(F85:M85)</f>
        <v>45191</v>
      </c>
      <c r="O85" s="27"/>
      <c r="P85" s="27">
        <v>4584</v>
      </c>
      <c r="Q85" s="27"/>
      <c r="R85" s="27">
        <v>40607</v>
      </c>
      <c r="S85" s="27"/>
      <c r="T85" s="27">
        <v>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</row>
    <row r="86" spans="4:186" s="18" customFormat="1" ht="13.5">
      <c r="D86" s="25" t="s">
        <v>38</v>
      </c>
      <c r="F86" s="26">
        <v>0</v>
      </c>
      <c r="G86" s="26"/>
      <c r="H86" s="26">
        <v>16650</v>
      </c>
      <c r="I86" s="26"/>
      <c r="J86" s="26">
        <v>0</v>
      </c>
      <c r="K86" s="26"/>
      <c r="L86" s="26">
        <v>0</v>
      </c>
      <c r="M86" s="26"/>
      <c r="N86" s="26">
        <f>SUM(F86:M86)</f>
        <v>16650</v>
      </c>
      <c r="O86" s="26"/>
      <c r="P86" s="26">
        <v>15857</v>
      </c>
      <c r="Q86" s="26"/>
      <c r="R86" s="26">
        <v>0</v>
      </c>
      <c r="S86" s="26"/>
      <c r="T86" s="26">
        <v>793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</row>
    <row r="87" spans="5:186" s="18" customFormat="1" ht="13.5">
      <c r="E87" s="25" t="s">
        <v>53</v>
      </c>
      <c r="F87" s="30">
        <f>SUM(F85:F86)</f>
        <v>9607</v>
      </c>
      <c r="G87" s="31"/>
      <c r="H87" s="30">
        <f>SUM(H85:H86)</f>
        <v>16650</v>
      </c>
      <c r="I87" s="31"/>
      <c r="J87" s="30">
        <f>SUM(J85:J86)</f>
        <v>35584</v>
      </c>
      <c r="K87" s="31"/>
      <c r="L87" s="30">
        <f>SUM(L85:L86)</f>
        <v>0</v>
      </c>
      <c r="M87" s="31"/>
      <c r="N87" s="30">
        <f>SUM(N85:N86)</f>
        <v>61841</v>
      </c>
      <c r="O87" s="31"/>
      <c r="P87" s="30">
        <f>SUM(P85:P86)</f>
        <v>20441</v>
      </c>
      <c r="Q87" s="31"/>
      <c r="R87" s="30">
        <f>SUM(R85:R86)</f>
        <v>40607</v>
      </c>
      <c r="S87" s="31"/>
      <c r="T87" s="30">
        <f>SUM(T85:T86)</f>
        <v>793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</row>
    <row r="88" spans="3:186" s="18" customFormat="1" ht="13.5">
      <c r="C88" s="18" t="s">
        <v>26</v>
      </c>
      <c r="D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</row>
    <row r="89" spans="1:186" s="18" customFormat="1" ht="13.5">
      <c r="A89" s="25"/>
      <c r="D89" s="18" t="s">
        <v>54</v>
      </c>
      <c r="F89" s="27">
        <v>0</v>
      </c>
      <c r="G89" s="27"/>
      <c r="H89" s="27">
        <v>0</v>
      </c>
      <c r="I89" s="27"/>
      <c r="J89" s="27"/>
      <c r="K89" s="27"/>
      <c r="L89" s="27">
        <v>448503</v>
      </c>
      <c r="M89" s="27"/>
      <c r="N89" s="27">
        <f>SUM(F89:M89)</f>
        <v>448503</v>
      </c>
      <c r="O89" s="27"/>
      <c r="P89" s="27">
        <v>353358</v>
      </c>
      <c r="Q89" s="27"/>
      <c r="R89" s="27">
        <v>95145</v>
      </c>
      <c r="S89" s="27"/>
      <c r="T89" s="27">
        <v>0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</row>
    <row r="90" spans="4:186" s="18" customFormat="1" ht="13.5">
      <c r="D90" s="25" t="s">
        <v>55</v>
      </c>
      <c r="F90" s="26">
        <v>0</v>
      </c>
      <c r="G90" s="26"/>
      <c r="H90" s="26">
        <v>0</v>
      </c>
      <c r="I90" s="26"/>
      <c r="J90" s="26">
        <v>13713</v>
      </c>
      <c r="K90" s="26"/>
      <c r="L90" s="26">
        <v>0</v>
      </c>
      <c r="M90" s="26"/>
      <c r="N90" s="26">
        <f>SUM(F90:M90)</f>
        <v>13713</v>
      </c>
      <c r="O90" s="26"/>
      <c r="P90" s="26">
        <v>0</v>
      </c>
      <c r="Q90" s="26"/>
      <c r="R90" s="26">
        <v>13713</v>
      </c>
      <c r="S90" s="26"/>
      <c r="T90" s="26">
        <v>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</row>
    <row r="91" spans="1:186" s="18" customFormat="1" ht="13.5">
      <c r="A91" s="25"/>
      <c r="D91" s="18" t="s">
        <v>56</v>
      </c>
      <c r="F91" s="27">
        <v>0</v>
      </c>
      <c r="G91" s="27"/>
      <c r="H91" s="27">
        <v>0</v>
      </c>
      <c r="I91" s="27"/>
      <c r="J91" s="27">
        <v>478</v>
      </c>
      <c r="K91" s="27"/>
      <c r="L91" s="27">
        <v>0</v>
      </c>
      <c r="M91" s="27"/>
      <c r="N91" s="27">
        <f>SUM(F91:M91)</f>
        <v>478</v>
      </c>
      <c r="O91" s="27"/>
      <c r="P91" s="27">
        <v>0</v>
      </c>
      <c r="Q91" s="27"/>
      <c r="R91" s="27">
        <v>478</v>
      </c>
      <c r="S91" s="27"/>
      <c r="T91" s="27"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</row>
    <row r="92" spans="4:186" s="18" customFormat="1" ht="13.5">
      <c r="D92" s="25"/>
      <c r="E92" s="18" t="s">
        <v>57</v>
      </c>
      <c r="F92" s="29">
        <f>SUM(F89:F91)</f>
        <v>0</v>
      </c>
      <c r="G92" s="26"/>
      <c r="H92" s="29">
        <f>SUM(H89:H91)</f>
        <v>0</v>
      </c>
      <c r="I92" s="26"/>
      <c r="J92" s="29">
        <f>SUM(J89:J91)</f>
        <v>14191</v>
      </c>
      <c r="K92" s="26"/>
      <c r="L92" s="29">
        <f>SUM(L89:L91)</f>
        <v>448503</v>
      </c>
      <c r="M92" s="26"/>
      <c r="N92" s="29">
        <f>SUM(F92:L92)</f>
        <v>462694</v>
      </c>
      <c r="O92" s="26"/>
      <c r="P92" s="29">
        <f>SUM(P89:P91)</f>
        <v>353358</v>
      </c>
      <c r="Q92" s="26"/>
      <c r="R92" s="29">
        <f>SUM(R89:R91)</f>
        <v>109336</v>
      </c>
      <c r="S92" s="26"/>
      <c r="T92" s="29">
        <f>SUM(T89:T91)</f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</row>
    <row r="93" spans="5:186" s="18" customFormat="1" ht="13.5">
      <c r="E93" s="25" t="s">
        <v>99</v>
      </c>
      <c r="F93" s="30">
        <f>+F92+F87+F83</f>
        <v>251565</v>
      </c>
      <c r="G93" s="31"/>
      <c r="H93" s="30">
        <f>+H92+H87+H83</f>
        <v>109647</v>
      </c>
      <c r="I93" s="31"/>
      <c r="J93" s="30">
        <f>+J92+J87+J83</f>
        <v>146879</v>
      </c>
      <c r="K93" s="31"/>
      <c r="L93" s="30">
        <f>+L92+L87+L83</f>
        <v>448503</v>
      </c>
      <c r="M93" s="31"/>
      <c r="N93" s="30">
        <f>SUM(F93:L93)</f>
        <v>956594</v>
      </c>
      <c r="O93" s="31"/>
      <c r="P93" s="30">
        <f>+P92+P87+P83</f>
        <v>399111</v>
      </c>
      <c r="Q93" s="31"/>
      <c r="R93" s="30">
        <f>+R92+R87+R83</f>
        <v>556419</v>
      </c>
      <c r="S93" s="31"/>
      <c r="T93" s="30">
        <f>+T92+T87+T83</f>
        <v>1063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</row>
    <row r="94" spans="2:186" s="18" customFormat="1" ht="13.5">
      <c r="B94" s="18" t="s">
        <v>27</v>
      </c>
      <c r="D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</row>
    <row r="95" spans="1:186" s="18" customFormat="1" ht="13.5">
      <c r="A95" s="25"/>
      <c r="C95" s="18" t="s">
        <v>38</v>
      </c>
      <c r="F95" s="27">
        <v>0</v>
      </c>
      <c r="G95" s="27"/>
      <c r="H95" s="27">
        <v>42038</v>
      </c>
      <c r="I95" s="27"/>
      <c r="J95" s="27">
        <v>0</v>
      </c>
      <c r="K95" s="27"/>
      <c r="L95" s="27">
        <v>0</v>
      </c>
      <c r="M95" s="27"/>
      <c r="N95" s="27">
        <f aca="true" t="shared" si="3" ref="N95:N101">SUM(F95:M95)</f>
        <v>42038</v>
      </c>
      <c r="O95" s="27"/>
      <c r="P95" s="27">
        <v>40036</v>
      </c>
      <c r="Q95" s="27"/>
      <c r="R95" s="27">
        <v>0</v>
      </c>
      <c r="S95" s="27"/>
      <c r="T95" s="27">
        <v>2002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</row>
    <row r="96" spans="3:186" s="18" customFormat="1" ht="13.5">
      <c r="C96" s="18" t="s">
        <v>75</v>
      </c>
      <c r="D96" s="25"/>
      <c r="F96" s="26">
        <v>0</v>
      </c>
      <c r="G96" s="26"/>
      <c r="H96" s="26">
        <v>0</v>
      </c>
      <c r="I96" s="26"/>
      <c r="J96" s="26">
        <v>0</v>
      </c>
      <c r="K96" s="26"/>
      <c r="L96" s="26">
        <v>29212</v>
      </c>
      <c r="M96" s="26"/>
      <c r="N96" s="26">
        <f t="shared" si="3"/>
        <v>29212</v>
      </c>
      <c r="O96" s="26"/>
      <c r="P96" s="26">
        <v>1325</v>
      </c>
      <c r="Q96" s="26"/>
      <c r="R96" s="26">
        <v>27887</v>
      </c>
      <c r="S96" s="26"/>
      <c r="T96" s="26">
        <v>0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</row>
    <row r="97" spans="1:186" s="18" customFormat="1" ht="13.5">
      <c r="A97" s="25"/>
      <c r="C97" s="18" t="s">
        <v>92</v>
      </c>
      <c r="F97" s="27">
        <v>0</v>
      </c>
      <c r="G97" s="27"/>
      <c r="H97" s="27">
        <v>0</v>
      </c>
      <c r="I97" s="27"/>
      <c r="J97" s="27">
        <v>930</v>
      </c>
      <c r="K97" s="27"/>
      <c r="L97" s="27">
        <v>0</v>
      </c>
      <c r="M97" s="27"/>
      <c r="N97" s="27">
        <f t="shared" si="3"/>
        <v>930</v>
      </c>
      <c r="O97" s="27"/>
      <c r="P97" s="27">
        <v>0</v>
      </c>
      <c r="Q97" s="27"/>
      <c r="R97" s="27">
        <v>930</v>
      </c>
      <c r="S97" s="27"/>
      <c r="T97" s="27">
        <v>0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</row>
    <row r="98" spans="3:186" s="18" customFormat="1" ht="13.5">
      <c r="C98" s="18" t="s">
        <v>93</v>
      </c>
      <c r="D98" s="25"/>
      <c r="F98" s="26">
        <v>0</v>
      </c>
      <c r="G98" s="26"/>
      <c r="H98" s="26">
        <v>0</v>
      </c>
      <c r="I98" s="26"/>
      <c r="J98" s="26">
        <v>0</v>
      </c>
      <c r="K98" s="26"/>
      <c r="L98" s="26">
        <v>98521</v>
      </c>
      <c r="M98" s="26"/>
      <c r="N98" s="26">
        <f t="shared" si="3"/>
        <v>98521</v>
      </c>
      <c r="O98" s="26"/>
      <c r="P98" s="26">
        <v>86825</v>
      </c>
      <c r="Q98" s="26"/>
      <c r="R98" s="26">
        <v>11696</v>
      </c>
      <c r="S98" s="26"/>
      <c r="T98" s="26"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</row>
    <row r="99" spans="1:186" s="18" customFormat="1" ht="13.5">
      <c r="A99" s="25"/>
      <c r="C99" s="18" t="s">
        <v>58</v>
      </c>
      <c r="F99" s="27">
        <v>0</v>
      </c>
      <c r="G99" s="27"/>
      <c r="H99" s="27">
        <v>0</v>
      </c>
      <c r="I99" s="27"/>
      <c r="J99" s="27">
        <v>2623</v>
      </c>
      <c r="K99" s="27"/>
      <c r="L99" s="27">
        <v>0</v>
      </c>
      <c r="M99" s="27"/>
      <c r="N99" s="27">
        <f t="shared" si="3"/>
        <v>2623</v>
      </c>
      <c r="O99" s="27"/>
      <c r="P99" s="27">
        <v>0</v>
      </c>
      <c r="Q99" s="27"/>
      <c r="R99" s="27">
        <v>2623</v>
      </c>
      <c r="S99" s="27"/>
      <c r="T99" s="27">
        <v>0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</row>
    <row r="100" spans="3:186" s="18" customFormat="1" ht="13.5">
      <c r="C100" s="18" t="s">
        <v>59</v>
      </c>
      <c r="D100" s="25"/>
      <c r="F100" s="26">
        <v>0</v>
      </c>
      <c r="G100" s="26"/>
      <c r="H100" s="26">
        <v>0</v>
      </c>
      <c r="I100" s="26"/>
      <c r="J100" s="26">
        <v>0</v>
      </c>
      <c r="K100" s="26"/>
      <c r="L100" s="26">
        <v>18942</v>
      </c>
      <c r="M100" s="26"/>
      <c r="N100" s="26">
        <f t="shared" si="3"/>
        <v>18942</v>
      </c>
      <c r="O100" s="26"/>
      <c r="P100" s="26">
        <v>0</v>
      </c>
      <c r="Q100" s="26"/>
      <c r="R100" s="26">
        <v>18942</v>
      </c>
      <c r="S100" s="26"/>
      <c r="T100" s="26">
        <v>0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</row>
    <row r="101" spans="1:186" s="18" customFormat="1" ht="13.5">
      <c r="A101" s="25"/>
      <c r="C101" s="18" t="s">
        <v>60</v>
      </c>
      <c r="F101" s="27">
        <v>0</v>
      </c>
      <c r="G101" s="27"/>
      <c r="H101" s="27">
        <v>0</v>
      </c>
      <c r="I101" s="27"/>
      <c r="J101" s="27">
        <v>0</v>
      </c>
      <c r="K101" s="27"/>
      <c r="L101" s="27">
        <v>7303</v>
      </c>
      <c r="M101" s="27"/>
      <c r="N101" s="27">
        <f t="shared" si="3"/>
        <v>7303</v>
      </c>
      <c r="O101" s="27"/>
      <c r="P101" s="27">
        <v>0</v>
      </c>
      <c r="Q101" s="27"/>
      <c r="R101" s="27">
        <v>7303</v>
      </c>
      <c r="S101" s="27"/>
      <c r="T101" s="27">
        <v>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</row>
    <row r="102" spans="4:186" s="18" customFormat="1" ht="13.5">
      <c r="D102" s="25"/>
      <c r="E102" s="18" t="s">
        <v>61</v>
      </c>
      <c r="F102" s="29">
        <f>SUM(F95:F101)</f>
        <v>0</v>
      </c>
      <c r="G102" s="26"/>
      <c r="H102" s="29">
        <f>SUM(H95:H101)</f>
        <v>42038</v>
      </c>
      <c r="I102" s="26"/>
      <c r="J102" s="29">
        <f>SUM(J95:J101)</f>
        <v>3553</v>
      </c>
      <c r="K102" s="26"/>
      <c r="L102" s="29">
        <f>SUM(L95:L101)</f>
        <v>153978</v>
      </c>
      <c r="M102" s="26"/>
      <c r="N102" s="29">
        <f>SUM(F102:L102)</f>
        <v>199569</v>
      </c>
      <c r="O102" s="26"/>
      <c r="P102" s="29">
        <f>SUM(P95:P101)</f>
        <v>128186</v>
      </c>
      <c r="Q102" s="26"/>
      <c r="R102" s="29">
        <f>SUM(R95:R101)</f>
        <v>69381</v>
      </c>
      <c r="S102" s="26"/>
      <c r="T102" s="29">
        <f>SUM(T95:T101)</f>
        <v>2002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</row>
    <row r="103" spans="1:186" s="18" customFormat="1" ht="13.5">
      <c r="A103" s="25"/>
      <c r="B103" s="18" t="s">
        <v>28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</row>
    <row r="104" spans="3:186" s="18" customFormat="1" ht="13.5">
      <c r="C104" s="18" t="s">
        <v>29</v>
      </c>
      <c r="D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</row>
    <row r="105" spans="1:186" s="18" customFormat="1" ht="13.5">
      <c r="A105" s="25"/>
      <c r="D105" s="18" t="s">
        <v>38</v>
      </c>
      <c r="F105" s="27">
        <v>0</v>
      </c>
      <c r="G105" s="27"/>
      <c r="H105" s="27">
        <v>5859</v>
      </c>
      <c r="I105" s="27"/>
      <c r="J105" s="27">
        <v>0</v>
      </c>
      <c r="K105" s="27"/>
      <c r="L105" s="27">
        <v>0</v>
      </c>
      <c r="M105" s="27"/>
      <c r="N105" s="27">
        <f>SUM(F105:M105)</f>
        <v>5859</v>
      </c>
      <c r="O105" s="27"/>
      <c r="P105" s="27">
        <v>5580</v>
      </c>
      <c r="Q105" s="27"/>
      <c r="R105" s="27">
        <v>0</v>
      </c>
      <c r="S105" s="27"/>
      <c r="T105" s="27">
        <v>279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</row>
    <row r="106" spans="4:186" s="18" customFormat="1" ht="13.5">
      <c r="D106" s="25" t="s">
        <v>108</v>
      </c>
      <c r="F106" s="26"/>
      <c r="G106" s="26"/>
      <c r="H106" s="26"/>
      <c r="I106" s="26"/>
      <c r="J106" s="26">
        <v>59014</v>
      </c>
      <c r="K106" s="26"/>
      <c r="L106" s="26"/>
      <c r="M106" s="26"/>
      <c r="N106" s="26">
        <f>SUM(F106:M106)</f>
        <v>59014</v>
      </c>
      <c r="O106" s="26"/>
      <c r="P106" s="26">
        <v>59014</v>
      </c>
      <c r="Q106" s="26"/>
      <c r="R106" s="26"/>
      <c r="S106" s="26"/>
      <c r="T106" s="26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</row>
    <row r="107" spans="1:186" s="18" customFormat="1" ht="13.5">
      <c r="A107" s="25"/>
      <c r="D107" s="18" t="s">
        <v>63</v>
      </c>
      <c r="F107" s="27"/>
      <c r="G107" s="27"/>
      <c r="H107" s="27"/>
      <c r="I107" s="27"/>
      <c r="J107" s="27">
        <v>2500</v>
      </c>
      <c r="K107" s="27"/>
      <c r="L107" s="27"/>
      <c r="M107" s="27"/>
      <c r="N107" s="27">
        <f>SUM(F107:M107)</f>
        <v>2500</v>
      </c>
      <c r="O107" s="27"/>
      <c r="P107" s="27">
        <v>2500</v>
      </c>
      <c r="Q107" s="27"/>
      <c r="R107" s="27"/>
      <c r="S107" s="27"/>
      <c r="T107" s="27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</row>
    <row r="108" spans="4:186" s="18" customFormat="1" ht="13.5">
      <c r="D108" s="25"/>
      <c r="E108" s="18" t="s">
        <v>62</v>
      </c>
      <c r="F108" s="29">
        <f>SUM(F104:F105)</f>
        <v>0</v>
      </c>
      <c r="G108" s="26"/>
      <c r="H108" s="29">
        <f>SUM(H104:H107)</f>
        <v>5859</v>
      </c>
      <c r="I108" s="26"/>
      <c r="J108" s="29">
        <f>SUM(J104:J107)</f>
        <v>61514</v>
      </c>
      <c r="K108" s="26"/>
      <c r="L108" s="29">
        <f>SUM(L104:L105)</f>
        <v>0</v>
      </c>
      <c r="M108" s="26"/>
      <c r="N108" s="29">
        <f>SUM(N104:N107)</f>
        <v>67373</v>
      </c>
      <c r="O108" s="26"/>
      <c r="P108" s="29">
        <f>SUM(P104:P107)</f>
        <v>67094</v>
      </c>
      <c r="Q108" s="26"/>
      <c r="R108" s="29">
        <f>SUM(R104:R105)</f>
        <v>0</v>
      </c>
      <c r="S108" s="26"/>
      <c r="T108" s="29">
        <f>SUM(T104:T107)</f>
        <v>279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</row>
    <row r="109" spans="1:186" s="18" customFormat="1" ht="13.5">
      <c r="A109" s="25"/>
      <c r="C109" s="18" t="s">
        <v>30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</row>
    <row r="110" spans="4:186" s="18" customFormat="1" ht="13.5">
      <c r="D110" s="25" t="s">
        <v>94</v>
      </c>
      <c r="F110" s="26">
        <v>5525</v>
      </c>
      <c r="G110" s="26"/>
      <c r="H110" s="26">
        <v>0</v>
      </c>
      <c r="I110" s="26"/>
      <c r="J110" s="26"/>
      <c r="K110" s="26"/>
      <c r="L110" s="26">
        <v>0</v>
      </c>
      <c r="M110" s="26"/>
      <c r="N110" s="26">
        <f>SUM(F110:M110)</f>
        <v>5525</v>
      </c>
      <c r="O110" s="26"/>
      <c r="P110" s="26"/>
      <c r="Q110" s="26"/>
      <c r="R110" s="26">
        <v>5525</v>
      </c>
      <c r="S110" s="26"/>
      <c r="T110" s="26">
        <v>0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</row>
    <row r="111" spans="1:186" s="18" customFormat="1" ht="13.5">
      <c r="A111" s="25"/>
      <c r="D111" s="18" t="s">
        <v>63</v>
      </c>
      <c r="F111" s="27">
        <v>0</v>
      </c>
      <c r="G111" s="27"/>
      <c r="H111" s="27">
        <v>0</v>
      </c>
      <c r="I111" s="27"/>
      <c r="J111" s="27"/>
      <c r="K111" s="27"/>
      <c r="L111" s="27">
        <v>0</v>
      </c>
      <c r="M111" s="27"/>
      <c r="N111" s="27">
        <f>SUM(F111:M111)</f>
        <v>0</v>
      </c>
      <c r="O111" s="27"/>
      <c r="P111" s="27"/>
      <c r="Q111" s="27"/>
      <c r="R111" s="27">
        <v>0</v>
      </c>
      <c r="S111" s="27"/>
      <c r="T111" s="27">
        <v>0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</row>
    <row r="112" spans="4:186" s="18" customFormat="1" ht="13.5">
      <c r="D112" s="25"/>
      <c r="E112" s="18" t="s">
        <v>64</v>
      </c>
      <c r="F112" s="29">
        <f>SUM(F110:F111)</f>
        <v>5525</v>
      </c>
      <c r="G112" s="26"/>
      <c r="H112" s="29">
        <f>SUM(H110:H111)</f>
        <v>0</v>
      </c>
      <c r="I112" s="26"/>
      <c r="J112" s="29">
        <f>SUM(J110:J111)</f>
        <v>0</v>
      </c>
      <c r="K112" s="26"/>
      <c r="L112" s="29">
        <f>SUM(L110:L111)</f>
        <v>0</v>
      </c>
      <c r="M112" s="26"/>
      <c r="N112" s="29">
        <f>SUM(N110:N111)</f>
        <v>5525</v>
      </c>
      <c r="O112" s="26"/>
      <c r="P112" s="29">
        <f>SUM(P110:P111)</f>
        <v>0</v>
      </c>
      <c r="Q112" s="26"/>
      <c r="R112" s="29">
        <f>SUM(R110:R111)</f>
        <v>5525</v>
      </c>
      <c r="S112" s="26"/>
      <c r="T112" s="29">
        <f>SUM(T110:T111)</f>
        <v>0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</row>
    <row r="113" spans="5:186" s="18" customFormat="1" ht="13.5">
      <c r="E113" s="25" t="s">
        <v>65</v>
      </c>
      <c r="F113" s="30">
        <f>+F112+F108</f>
        <v>5525</v>
      </c>
      <c r="G113" s="31"/>
      <c r="H113" s="30">
        <f>+H112+H108</f>
        <v>5859</v>
      </c>
      <c r="I113" s="31"/>
      <c r="J113" s="30">
        <f>+J112+J108</f>
        <v>61514</v>
      </c>
      <c r="K113" s="31"/>
      <c r="L113" s="30">
        <f>+L112+L108</f>
        <v>0</v>
      </c>
      <c r="M113" s="31"/>
      <c r="N113" s="30">
        <f>+N112+N108</f>
        <v>72898</v>
      </c>
      <c r="O113" s="31"/>
      <c r="P113" s="30">
        <f>+P112+P108</f>
        <v>67094</v>
      </c>
      <c r="Q113" s="31"/>
      <c r="R113" s="30">
        <f>+R112+R108</f>
        <v>5525</v>
      </c>
      <c r="S113" s="31"/>
      <c r="T113" s="30">
        <f>+T112+T108</f>
        <v>279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</row>
    <row r="114" spans="2:186" s="18" customFormat="1" ht="13.5">
      <c r="B114" s="18" t="s">
        <v>31</v>
      </c>
      <c r="D114" s="25"/>
      <c r="F114" s="26"/>
      <c r="G114" s="26"/>
      <c r="H114" s="26"/>
      <c r="I114" s="26"/>
      <c r="J114" s="26"/>
      <c r="K114" s="26"/>
      <c r="L114" s="26"/>
      <c r="M114" s="26"/>
      <c r="N114" s="26">
        <f>SUM(F114:L114)</f>
        <v>0</v>
      </c>
      <c r="O114" s="26"/>
      <c r="P114" s="26"/>
      <c r="Q114" s="26"/>
      <c r="R114" s="26"/>
      <c r="S114" s="26"/>
      <c r="T114" s="26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</row>
    <row r="115" spans="1:186" s="18" customFormat="1" ht="13.5">
      <c r="A115" s="25"/>
      <c r="C115" s="18" t="s">
        <v>104</v>
      </c>
      <c r="F115" s="27">
        <v>0</v>
      </c>
      <c r="G115" s="27"/>
      <c r="H115" s="27">
        <v>0</v>
      </c>
      <c r="I115" s="27"/>
      <c r="J115" s="27">
        <v>0</v>
      </c>
      <c r="K115" s="27"/>
      <c r="L115" s="27">
        <v>121933</v>
      </c>
      <c r="M115" s="27"/>
      <c r="N115" s="27">
        <f>SUM(F115:M115)</f>
        <v>121933</v>
      </c>
      <c r="O115" s="27"/>
      <c r="P115" s="27">
        <v>0</v>
      </c>
      <c r="Q115" s="27"/>
      <c r="R115" s="27">
        <v>121933</v>
      </c>
      <c r="S115" s="27"/>
      <c r="T115" s="27"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</row>
    <row r="116" spans="3:186" s="18" customFormat="1" ht="13.5">
      <c r="C116" s="18" t="s">
        <v>109</v>
      </c>
      <c r="D116" s="25"/>
      <c r="F116" s="26"/>
      <c r="G116" s="26"/>
      <c r="H116" s="26">
        <v>32338</v>
      </c>
      <c r="I116" s="26"/>
      <c r="J116" s="26"/>
      <c r="K116" s="26"/>
      <c r="L116" s="26"/>
      <c r="M116" s="26"/>
      <c r="N116" s="26">
        <f>SUM(F116:M116)</f>
        <v>32338</v>
      </c>
      <c r="O116" s="26"/>
      <c r="P116" s="26">
        <v>11832</v>
      </c>
      <c r="Q116" s="26"/>
      <c r="R116" s="26">
        <v>20506</v>
      </c>
      <c r="S116" s="26"/>
      <c r="T116" s="26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</row>
    <row r="117" spans="1:186" s="18" customFormat="1" ht="13.5">
      <c r="A117" s="25"/>
      <c r="C117" s="18" t="s">
        <v>95</v>
      </c>
      <c r="F117" s="27">
        <v>0</v>
      </c>
      <c r="G117" s="27"/>
      <c r="H117" s="27">
        <v>0</v>
      </c>
      <c r="I117" s="27"/>
      <c r="J117" s="27">
        <v>0</v>
      </c>
      <c r="K117" s="27"/>
      <c r="L117" s="27">
        <v>100056</v>
      </c>
      <c r="M117" s="27"/>
      <c r="N117" s="27">
        <f>SUM(F117:M117)</f>
        <v>100056</v>
      </c>
      <c r="O117" s="27"/>
      <c r="P117" s="27">
        <v>0</v>
      </c>
      <c r="Q117" s="27"/>
      <c r="R117" s="27">
        <v>100056</v>
      </c>
      <c r="S117" s="27"/>
      <c r="T117" s="27">
        <v>0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</row>
    <row r="118" spans="4:186" s="18" customFormat="1" ht="13.5">
      <c r="D118" s="25"/>
      <c r="E118" s="18" t="s">
        <v>66</v>
      </c>
      <c r="F118" s="29">
        <f>SUM(F114:F117)</f>
        <v>0</v>
      </c>
      <c r="G118" s="26"/>
      <c r="H118" s="29">
        <f>SUM(H114:H117)</f>
        <v>32338</v>
      </c>
      <c r="I118" s="26"/>
      <c r="J118" s="29">
        <f>SUM(J114:J117)</f>
        <v>0</v>
      </c>
      <c r="K118" s="26"/>
      <c r="L118" s="29">
        <f>SUM(L114:L117)</f>
        <v>221989</v>
      </c>
      <c r="M118" s="26"/>
      <c r="N118" s="29">
        <f>SUM(N114:N117)</f>
        <v>254327</v>
      </c>
      <c r="O118" s="26"/>
      <c r="P118" s="29">
        <f>SUM(P114:P117)</f>
        <v>11832</v>
      </c>
      <c r="Q118" s="26"/>
      <c r="R118" s="29">
        <f>SUM(R114:R117)</f>
        <v>242495</v>
      </c>
      <c r="S118" s="26"/>
      <c r="T118" s="29">
        <f>SUM(T114:T117)</f>
        <v>0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</row>
    <row r="119" spans="1:186" s="18" customFormat="1" ht="13.5">
      <c r="A119" s="25"/>
      <c r="B119" s="18" t="s">
        <v>32</v>
      </c>
      <c r="F119" s="27"/>
      <c r="G119" s="27"/>
      <c r="H119" s="27"/>
      <c r="I119" s="27"/>
      <c r="J119" s="27"/>
      <c r="K119" s="27"/>
      <c r="L119" s="27"/>
      <c r="M119" s="27"/>
      <c r="N119" s="27">
        <f>SUM(F119:L119)</f>
        <v>0</v>
      </c>
      <c r="O119" s="27"/>
      <c r="P119" s="27"/>
      <c r="Q119" s="27"/>
      <c r="R119" s="27"/>
      <c r="S119" s="27"/>
      <c r="T119" s="27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</row>
    <row r="120" spans="3:186" s="18" customFormat="1" ht="13.5">
      <c r="C120" s="18" t="s">
        <v>67</v>
      </c>
      <c r="D120" s="25"/>
      <c r="F120" s="26">
        <v>0</v>
      </c>
      <c r="G120" s="26"/>
      <c r="H120" s="26">
        <v>295808</v>
      </c>
      <c r="I120" s="26"/>
      <c r="J120" s="26">
        <v>0</v>
      </c>
      <c r="K120" s="26"/>
      <c r="L120" s="26">
        <v>0</v>
      </c>
      <c r="M120" s="26"/>
      <c r="N120" s="26">
        <f>SUM(F120:M120)</f>
        <v>295808</v>
      </c>
      <c r="O120" s="26"/>
      <c r="P120" s="26">
        <v>0</v>
      </c>
      <c r="Q120" s="26"/>
      <c r="R120" s="26">
        <v>291407</v>
      </c>
      <c r="S120" s="26"/>
      <c r="T120" s="26">
        <v>4401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</row>
    <row r="121" spans="1:186" s="18" customFormat="1" ht="13.5">
      <c r="A121" s="25"/>
      <c r="C121" s="18" t="s">
        <v>68</v>
      </c>
      <c r="F121" s="27">
        <v>2760573</v>
      </c>
      <c r="G121" s="27"/>
      <c r="H121" s="27">
        <v>4012302</v>
      </c>
      <c r="I121" s="27"/>
      <c r="J121" s="27">
        <v>172031</v>
      </c>
      <c r="K121" s="27"/>
      <c r="L121" s="27">
        <v>0</v>
      </c>
      <c r="M121" s="27"/>
      <c r="N121" s="27">
        <f>SUM(F121:M121)</f>
        <v>6944906</v>
      </c>
      <c r="O121" s="27"/>
      <c r="P121" s="27">
        <v>0</v>
      </c>
      <c r="Q121" s="27"/>
      <c r="R121" s="27">
        <v>6938607</v>
      </c>
      <c r="S121" s="27"/>
      <c r="T121" s="27">
        <v>6299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</row>
    <row r="122" spans="4:186" s="18" customFormat="1" ht="13.5">
      <c r="D122" s="25"/>
      <c r="E122" s="18" t="s">
        <v>69</v>
      </c>
      <c r="F122" s="29">
        <f>SUM(F120:F121)</f>
        <v>2760573</v>
      </c>
      <c r="G122" s="26"/>
      <c r="H122" s="29">
        <f>SUM(H120:H121)</f>
        <v>4308110</v>
      </c>
      <c r="I122" s="26"/>
      <c r="J122" s="29">
        <f>SUM(J120:J121)</f>
        <v>172031</v>
      </c>
      <c r="K122" s="26"/>
      <c r="L122" s="29">
        <f>SUM(L120:L121)</f>
        <v>0</v>
      </c>
      <c r="M122" s="26"/>
      <c r="N122" s="29">
        <f>SUM(N120:N121)</f>
        <v>7240714</v>
      </c>
      <c r="O122" s="26"/>
      <c r="P122" s="29">
        <f>SUM(P120:P121)</f>
        <v>0</v>
      </c>
      <c r="Q122" s="26"/>
      <c r="R122" s="29">
        <f>SUM(R120:R121)</f>
        <v>7230014</v>
      </c>
      <c r="S122" s="26"/>
      <c r="T122" s="29">
        <f>SUM(T120:T121)</f>
        <v>10700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</row>
    <row r="123" spans="5:186" s="18" customFormat="1" ht="13.5">
      <c r="E123" s="25" t="s">
        <v>96</v>
      </c>
      <c r="F123" s="30">
        <f>SUM(F122+F113+F102+F93+F78+F69+F56+F118)</f>
        <v>4357580</v>
      </c>
      <c r="G123" s="31"/>
      <c r="H123" s="30">
        <f>SUM(H122+H113+H102+H93+H78+H69+H56+H118)</f>
        <v>5705836</v>
      </c>
      <c r="I123" s="31"/>
      <c r="J123" s="30">
        <f>SUM(J122+J113+J102+J93+J78+J69+J56+J118)</f>
        <v>2184947</v>
      </c>
      <c r="K123" s="31"/>
      <c r="L123" s="30">
        <f>SUM(L122+L113+L102+L93+L78+L69+L56+L118)</f>
        <v>912043</v>
      </c>
      <c r="M123" s="31"/>
      <c r="N123" s="30">
        <f>SUM(N122+N113+N102+N93+N78+N69+N56+N118)</f>
        <v>13160406</v>
      </c>
      <c r="O123" s="31"/>
      <c r="P123" s="30">
        <f>SUM(P122+P113+P102+P93+P78+P69+P56+P118)</f>
        <v>2527764</v>
      </c>
      <c r="Q123" s="31"/>
      <c r="R123" s="30">
        <f>SUM(R122+R113+R102+R93+R78+R69+R56+R118)</f>
        <v>10551645</v>
      </c>
      <c r="S123" s="31"/>
      <c r="T123" s="30">
        <f>SUM(T122+T113+T102+T93+T78+T69+T56+T118)</f>
        <v>80996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</row>
    <row r="124" spans="1:186" s="18" customFormat="1" ht="13.5">
      <c r="A124" s="18" t="s">
        <v>33</v>
      </c>
      <c r="D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</row>
    <row r="125" spans="2:186" s="18" customFormat="1" ht="13.5">
      <c r="B125" s="18" t="s">
        <v>38</v>
      </c>
      <c r="D125" s="25"/>
      <c r="F125" s="26"/>
      <c r="G125" s="26"/>
      <c r="H125" s="26">
        <v>20109</v>
      </c>
      <c r="I125" s="26"/>
      <c r="J125" s="26"/>
      <c r="K125" s="26"/>
      <c r="L125" s="26"/>
      <c r="M125" s="26"/>
      <c r="N125" s="27">
        <f>SUM(F125:M125)</f>
        <v>20109</v>
      </c>
      <c r="O125" s="26"/>
      <c r="P125" s="26">
        <v>19150</v>
      </c>
      <c r="Q125" s="26"/>
      <c r="R125" s="26"/>
      <c r="S125" s="26"/>
      <c r="T125" s="26">
        <v>959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</row>
    <row r="126" spans="1:186" s="18" customFormat="1" ht="13.5">
      <c r="A126" s="25"/>
      <c r="B126" s="18" t="s">
        <v>97</v>
      </c>
      <c r="F126" s="27">
        <v>0</v>
      </c>
      <c r="G126" s="27"/>
      <c r="H126" s="27">
        <v>0</v>
      </c>
      <c r="I126" s="27"/>
      <c r="J126" s="27">
        <v>0</v>
      </c>
      <c r="K126" s="27"/>
      <c r="L126" s="27">
        <v>4064999</v>
      </c>
      <c r="M126" s="27"/>
      <c r="N126" s="27">
        <f>SUM(F126:M126)</f>
        <v>4064999</v>
      </c>
      <c r="O126" s="27"/>
      <c r="P126" s="27">
        <v>1299674</v>
      </c>
      <c r="Q126" s="27"/>
      <c r="R126" s="27">
        <v>2765325</v>
      </c>
      <c r="S126" s="27"/>
      <c r="T126" s="27">
        <v>0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</row>
    <row r="127" spans="4:186" s="18" customFormat="1" ht="13.5">
      <c r="D127" s="25"/>
      <c r="E127" s="18" t="s">
        <v>70</v>
      </c>
      <c r="F127" s="29">
        <f>SUM(F126:F126)</f>
        <v>0</v>
      </c>
      <c r="G127" s="26"/>
      <c r="H127" s="29">
        <f>SUM(H125:H126)</f>
        <v>20109</v>
      </c>
      <c r="I127" s="26"/>
      <c r="J127" s="29">
        <f>SUM(J126:J126)</f>
        <v>0</v>
      </c>
      <c r="K127" s="26"/>
      <c r="L127" s="29">
        <f>SUM(L125:L126)</f>
        <v>4064999</v>
      </c>
      <c r="M127" s="26"/>
      <c r="N127" s="29">
        <f>SUM(N125:N126)</f>
        <v>4085108</v>
      </c>
      <c r="O127" s="26"/>
      <c r="P127" s="29">
        <f>SUM(P125:P126)</f>
        <v>1318824</v>
      </c>
      <c r="Q127" s="26"/>
      <c r="R127" s="29">
        <f>SUM(R126:R126)</f>
        <v>2765325</v>
      </c>
      <c r="S127" s="26"/>
      <c r="T127" s="29">
        <f>SUM(T125:T126)</f>
        <v>959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</row>
    <row r="128" spans="5:186" s="18" customFormat="1" ht="14.25" thickBot="1">
      <c r="E128" s="25" t="s">
        <v>34</v>
      </c>
      <c r="F128" s="33">
        <f>F123+F127</f>
        <v>4357580</v>
      </c>
      <c r="G128" s="31"/>
      <c r="H128" s="33">
        <f>+H123+H127</f>
        <v>5725945</v>
      </c>
      <c r="I128" s="31"/>
      <c r="J128" s="33">
        <f>+J123+J127</f>
        <v>2184947</v>
      </c>
      <c r="K128" s="31"/>
      <c r="L128" s="33">
        <f>L123+L127</f>
        <v>4977042</v>
      </c>
      <c r="M128" s="31"/>
      <c r="N128" s="33">
        <f>N123+N127</f>
        <v>17245514</v>
      </c>
      <c r="O128" s="31"/>
      <c r="P128" s="33">
        <f>P123+P127</f>
        <v>3846588</v>
      </c>
      <c r="Q128" s="31"/>
      <c r="R128" s="33">
        <f>R123+R127</f>
        <v>13316970</v>
      </c>
      <c r="S128" s="31"/>
      <c r="T128" s="33">
        <f>+T123+T127</f>
        <v>81955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</row>
    <row r="129" spans="6:186" s="18" customFormat="1" ht="14.25" thickTop="1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</row>
    <row r="130" spans="6:20" ht="12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6:20" ht="12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6:20" ht="12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6:20" ht="12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6:20" ht="12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6:20" ht="12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6:20" ht="12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6:20" ht="12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6:20" ht="12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6:20" ht="12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6:20" ht="12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6:20" ht="12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6:20" ht="12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6:20" ht="12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6:20" ht="12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6:20" ht="12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ht="12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ht="12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ht="12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ht="12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ht="12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ht="12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ht="12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ht="12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ht="12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ht="12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ht="12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ht="12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ht="12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ht="12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ht="12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ht="12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ht="12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ht="12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ht="12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ht="12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ht="12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ht="12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ht="12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6:20" ht="12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6:20" ht="12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6:20" ht="12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6:20" ht="12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20" ht="12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5:20" ht="12"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6"/>
      <c r="R174" s="6"/>
      <c r="S174" s="6"/>
      <c r="T174" s="6"/>
    </row>
    <row r="175" spans="5:20" ht="12"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6"/>
      <c r="R175" s="6"/>
      <c r="S175" s="6"/>
      <c r="T175" s="6"/>
    </row>
    <row r="176" spans="5:20" ht="12"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6"/>
      <c r="P176" s="5"/>
      <c r="Q176" s="6"/>
      <c r="R176" s="6"/>
      <c r="S176" s="6"/>
      <c r="T176" s="6"/>
    </row>
    <row r="177" spans="5:20" ht="12"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6"/>
      <c r="R177" s="6"/>
      <c r="S177" s="6"/>
      <c r="T177" s="6"/>
    </row>
    <row r="178" spans="5:20" ht="12"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6"/>
      <c r="R178" s="6"/>
      <c r="S178" s="6"/>
      <c r="T178" s="6"/>
    </row>
    <row r="179" spans="5:20" ht="12">
      <c r="E179" s="3"/>
      <c r="F179" s="5"/>
      <c r="G179" s="5"/>
      <c r="H179" s="5"/>
      <c r="I179" s="5"/>
      <c r="J179" s="5"/>
      <c r="K179" s="5"/>
      <c r="L179" s="5"/>
      <c r="M179" s="5"/>
      <c r="N179" s="5"/>
      <c r="O179" s="6"/>
      <c r="P179" s="5"/>
      <c r="Q179" s="6"/>
      <c r="R179" s="6"/>
      <c r="S179" s="6"/>
      <c r="T179" s="6"/>
    </row>
    <row r="180" spans="5:20" ht="12"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6"/>
      <c r="R180" s="6"/>
      <c r="S180" s="6"/>
      <c r="T180" s="6"/>
    </row>
    <row r="181" spans="5:20" ht="12">
      <c r="E181" s="3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  <c r="R181" s="6"/>
      <c r="S181" s="6"/>
      <c r="T181" s="6"/>
    </row>
    <row r="182" spans="5:20" ht="12"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6"/>
      <c r="R182" s="6"/>
      <c r="S182" s="6"/>
      <c r="T182" s="6"/>
    </row>
    <row r="183" spans="6:20" ht="12">
      <c r="F183" s="7"/>
      <c r="G183" s="6"/>
      <c r="H183" s="7"/>
      <c r="I183" s="6"/>
      <c r="J183" s="7"/>
      <c r="K183" s="6"/>
      <c r="L183" s="7"/>
      <c r="M183" s="6"/>
      <c r="N183" s="7"/>
      <c r="O183" s="6"/>
      <c r="P183" s="6"/>
      <c r="Q183" s="6"/>
      <c r="R183" s="6"/>
      <c r="S183" s="6"/>
      <c r="T183" s="6"/>
    </row>
    <row r="184" spans="6:20" ht="1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6"/>
      <c r="Q184" s="6"/>
      <c r="R184" s="6"/>
      <c r="S184" s="6"/>
      <c r="T184" s="6"/>
    </row>
    <row r="185" spans="6:20" ht="12">
      <c r="F185" s="5"/>
      <c r="G185" s="5"/>
      <c r="H185" s="6"/>
      <c r="I185" s="6"/>
      <c r="J185" s="6"/>
      <c r="K185" s="6"/>
      <c r="L185" s="6"/>
      <c r="M185" s="6"/>
      <c r="N185" s="5"/>
      <c r="O185" s="6"/>
      <c r="P185" s="6"/>
      <c r="Q185" s="6"/>
      <c r="R185" s="6"/>
      <c r="S185" s="6"/>
      <c r="T185" s="6"/>
    </row>
    <row r="186" spans="6:20" ht="12">
      <c r="F186" s="5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6:20" ht="12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6:20" ht="12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6:20" ht="12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6:20" ht="12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6:20" ht="12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6:20" ht="12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6:20" ht="12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6:20" ht="12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6:20" ht="12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6:20" ht="12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ht="12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ht="12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ht="12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ht="12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ht="12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ht="12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ht="12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ht="12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ht="12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ht="12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ht="12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ht="1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ht="1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ht="1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ht="1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ht="1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ht="1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ht="1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ht="1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ht="1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ht="1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ht="1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ht="1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ht="1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ht="1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ht="1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ht="1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ht="1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ht="1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ht="1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ht="1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ht="1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ht="1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ht="1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ht="1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ht="1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ht="1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ht="1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ht="1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ht="1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ht="1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ht="1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ht="1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ht="1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ht="1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ht="1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ht="1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ht="1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ht="1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ht="1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ht="1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ht="1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ht="1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ht="1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ht="1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ht="1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ht="1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ht="1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ht="1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ht="1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ht="1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ht="1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ht="1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ht="1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ht="1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ht="1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ht="1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ht="1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ht="1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ht="1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ht="1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ht="1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ht="1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ht="1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ht="1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ht="1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ht="1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ht="1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ht="1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ht="1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ht="1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ht="1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ht="1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ht="1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ht="1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ht="1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ht="1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ht="1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ht="1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ht="1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ht="1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ht="1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ht="1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ht="1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ht="1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ht="1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ht="1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ht="1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ht="1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ht="1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ht="1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ht="1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ht="1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ht="1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ht="1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ht="1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ht="1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ht="1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ht="1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ht="1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ht="1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ht="1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ht="1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ht="1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ht="1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ht="12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ht="12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ht="12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ht="12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ht="12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ht="12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ht="12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ht="12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ht="12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ht="12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ht="12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ht="12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ht="12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ht="12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ht="12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ht="12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ht="12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ht="12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ht="12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ht="12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ht="12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ht="12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ht="12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ht="12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ht="12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ht="12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ht="12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ht="12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ht="12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ht="12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ht="12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ht="12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ht="12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ht="12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ht="12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ht="12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ht="12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ht="12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ht="12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ht="12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ht="12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ht="12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ht="12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ht="12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ht="12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ht="12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ht="12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ht="12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ht="12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ht="12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ht="12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ht="12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ht="12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ht="12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ht="12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ht="12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ht="12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ht="12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ht="12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ht="12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ht="12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ht="12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ht="12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ht="12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ht="12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ht="12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ht="12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ht="12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ht="12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ht="12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ht="12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ht="12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ht="12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ht="12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ht="12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ht="12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ht="12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ht="12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ht="12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ht="12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ht="12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ht="12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ht="12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ht="12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ht="12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ht="12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ht="12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ht="12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ht="12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ht="12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ht="12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ht="12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ht="12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ht="12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ht="12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ht="12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ht="12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ht="12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ht="12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ht="12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ht="12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ht="12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ht="12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ht="12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ht="12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ht="12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ht="12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ht="12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ht="12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ht="12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ht="12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ht="12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ht="12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ht="12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ht="12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ht="12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ht="12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ht="12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ht="12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ht="12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ht="12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ht="12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ht="12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ht="12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ht="12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ht="12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ht="12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ht="12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ht="12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ht="12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ht="12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ht="12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ht="12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ht="12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ht="12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ht="12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ht="12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ht="12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ht="12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ht="12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ht="12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ht="12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ht="12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ht="12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ht="12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ht="12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ht="12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ht="12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ht="12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ht="12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ht="12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ht="12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ht="12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ht="12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ht="12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ht="12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ht="12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ht="12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ht="12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ht="12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ht="12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ht="12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ht="12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ht="12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ht="12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ht="12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ht="12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ht="12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ht="12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ht="12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ht="12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ht="12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ht="12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ht="12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ht="12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ht="12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ht="12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ht="12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ht="12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ht="12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ht="12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ht="12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ht="12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ht="12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ht="12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ht="12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ht="12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ht="12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ht="12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ht="12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ht="12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ht="12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ht="12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ht="12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ht="12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ht="12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ht="12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ht="12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ht="12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ht="12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ht="12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ht="12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ht="12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ht="12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ht="12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ht="12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ht="12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ht="12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ht="12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ht="12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ht="12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ht="12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ht="12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ht="12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6:20" ht="12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6:20" ht="12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6:20" ht="12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6:20" ht="12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6:20" ht="12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</sheetData>
  <sheetProtection/>
  <mergeCells count="4">
    <mergeCell ref="A1:E9"/>
    <mergeCell ref="F3:T3"/>
    <mergeCell ref="F5:T5"/>
    <mergeCell ref="F6:T6"/>
  </mergeCells>
  <conditionalFormatting sqref="A14:T12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77" r:id="rId2"/>
  <rowBreaks count="2" manualBreakCount="2">
    <brk id="52" max="19" man="1"/>
    <brk id="8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2010-04-27T16:39:48Z</cp:lastPrinted>
  <dcterms:created xsi:type="dcterms:W3CDTF">2002-09-16T15:29:55Z</dcterms:created>
  <dcterms:modified xsi:type="dcterms:W3CDTF">2010-04-27T16:40:13Z</dcterms:modified>
  <cp:category/>
  <cp:version/>
  <cp:contentType/>
  <cp:contentStatus/>
</cp:coreProperties>
</file>