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Sheet1" sheetId="1" r:id="rId1"/>
  </sheets>
  <definedNames>
    <definedName name="ASD">'Sheet1'!$AQ$4</definedName>
    <definedName name="LYN">'Sheet1'!$AQ$6</definedName>
    <definedName name="NvsASD">"V2002-06-30"</definedName>
    <definedName name="NvsAutoDrillOk">"VN"</definedName>
    <definedName name="NvsElapsedTime">0.00105219907709397</definedName>
    <definedName name="NvsEndTime">37484.5924946759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'Sheet1'!$B$1:$R$395</definedName>
    <definedName name="_xlnm.Print_Titles" localSheetId="0">'Sheet1'!$2:$14</definedName>
    <definedName name="RID">'Sheet1'!#REF!</definedName>
    <definedName name="round_as_displayed">MID(CELL("format",'Sheet1'!A1),2,1)</definedName>
    <definedName name="RunTimeDate">NOW()</definedName>
    <definedName name="Scholarships_and_fellowships">'Sheet1'!$F$405</definedName>
  </definedNames>
  <calcPr fullCalcOnLoad="1"/>
</workbook>
</file>

<file path=xl/sharedStrings.xml><?xml version="1.0" encoding="utf-8"?>
<sst xmlns="http://schemas.openxmlformats.org/spreadsheetml/2006/main" count="977" uniqueCount="491">
  <si>
    <t>%,FDEPTID,TDEPARTMENT_ROLLUP4,NEXEC_MBA,FPROGRAM_CODE,V10000</t>
  </si>
  <si>
    <t>%,FDEPTID,TDEPARTMENT_ROLLUP4,NHRT,FPROGRAM_CODE,V10000</t>
  </si>
  <si>
    <t>%,FDEPTID,TDEPARTMENT_ROLLUP4,NCOLL_BUS_AD_OFFICE,FPROGRAM_CODE,V10000</t>
  </si>
  <si>
    <t>%,FDEPTID,TDEPARTMENT_ROLLUP4,NMGMT,FPROGRAM_CODE,V10000</t>
  </si>
  <si>
    <t>%,FDEPTID,TDEPARTMENT_ROLLUP4,NMKTG,FPROGRAM_CODE,V10000</t>
  </si>
  <si>
    <t>%,FDEPTID,TDEPARTMENT_ROLLUP4,NREAL_ESTATE_MKTG,FPROGRAM_CODE,V10000</t>
  </si>
  <si>
    <t>%,FDEPTID,TDEPARTMENT_ROLLUP4,NSBDC,FPROGRAM_CODE,V10000</t>
  </si>
  <si>
    <t>%,FDEPTID,TDEPARTMENT_ROLLUP4,NCIVIL_&amp;_ENVIROMENT,FPROGRAM_CODE,V10000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</si>
  <si>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</si>
  <si>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</si>
  <si>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</si>
  <si>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</si>
  <si>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%,FDEPTID,TDEPARTMENT_ROLLUP4,NTESTING_SERVICES,FPROGRAM_CODE,V10000</t>
  </si>
  <si>
    <t>%,FDEPTID,TDEPARTMENT_ROLLUP4,NMETRO_COLL_OFFICE,FPROGRAM_CODE,V10000</t>
  </si>
  <si>
    <t>%,FDEPTID,TDEPARTMENT_ROLLUP4,NCONFER_SERV,FPROGRAM_CODE,V10000</t>
  </si>
  <si>
    <t>%,FDEPTID,TDEPARTMENT_ROLLUP4,NACADEMIC_EXT,FPROGRAM_CODE,V10000</t>
  </si>
  <si>
    <t>%,FDEPTID,TDEPARTMENT_ROLLUP4,NEISENHOWER_CTR,FPROGRAM_CODE,V10000</t>
  </si>
  <si>
    <t>%,FDEPTID,TDEPARTMENT_ROLLUP4,NINTERNAT_ED,FPROGRAM_CODE,V10000</t>
  </si>
  <si>
    <t>%,FDEPTID,TDEPARTMENT_ROLLUP4,NTOURISM_HOSPITALITY,FPROGRAM_CODE,V10000</t>
  </si>
  <si>
    <t>%,FDEPTID,TDEPARTMENT_ROLLUP4,ND-DAY_MUSEUM,FPROGRAM_CODE,V10000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</si>
  <si>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</si>
  <si>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</si>
  <si>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</si>
  <si>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%,FDEPTID,TDEPARTMENT_ROLLUP4,NDEVELOPMENTAL_MATH,FPROGRAM_CODE,V10000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</si>
  <si>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</si>
  <si>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</si>
  <si>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%,FDEPTID,TDEPARTMENT_ROLLUP4,NPHYSICS,FPROGRAM_CODE,V10000</t>
  </si>
  <si>
    <t>%,FDEPTID,TDEPARTMENT_ROLLUP4,NPSYCHOLOGY,FPROGRAM_CODE,V10000</t>
  </si>
  <si>
    <t>Urban and public affairs</t>
  </si>
  <si>
    <t>%,FFUND_CODE,TFUND_TREE,NUNRESTRICTED_FUNDS,FACCOUNT,TACCOUNT_ROLLUP2,NSALARIES</t>
  </si>
  <si>
    <t>%,FFUND_CODE,TFUND_TREE,NUNRESTRICTED_FUNDS,FACCOUNT,TACCOUNT_ROLLUP2,NWAGES</t>
  </si>
  <si>
    <t/>
  </si>
  <si>
    <t xml:space="preserve"> </t>
  </si>
  <si>
    <t>%,C</t>
  </si>
  <si>
    <t>Total</t>
  </si>
  <si>
    <t>%,LACTUALS,SALLYEAR</t>
  </si>
  <si>
    <t>Salaries</t>
  </si>
  <si>
    <t>Wages</t>
  </si>
  <si>
    <t>Related Benefits</t>
  </si>
  <si>
    <t>Travel</t>
  </si>
  <si>
    <t>Supplies and Expense</t>
  </si>
  <si>
    <t>Equipment</t>
  </si>
  <si>
    <t>$</t>
  </si>
  <si>
    <t>%,FACCOUNT,TACCOUNT_ROLLUP2,NTRAVEL,FFUND_CODE,TFUND_TREE,NUNRESTRICTED_FUNDS</t>
  </si>
  <si>
    <t>%,FACCOUNT,TACCOUNT_ROLLUP2,NCAPITALOUTLAY,FFUND_CODE,TFUND_TREE,NUNRESTRICTED_FUNDS</t>
  </si>
  <si>
    <t>Business administration-</t>
  </si>
  <si>
    <t>Education-</t>
  </si>
  <si>
    <t>Engineering-</t>
  </si>
  <si>
    <t>General instruction-</t>
  </si>
  <si>
    <t>Liberal arts-</t>
  </si>
  <si>
    <t>Metropolitan college-</t>
  </si>
  <si>
    <t>Sciences-</t>
  </si>
  <si>
    <t>Instruction--</t>
  </si>
  <si>
    <t>%,FDEPTID,TDEPARTMENT_ROLLUP4,NACCOUNTING,FPROGRAM_CODE,V00000</t>
  </si>
  <si>
    <t>%,FDEPTID,TDEPARTMENT_ROLLUP4,NECON_&amp;_FINANCE,FPROGRAM_CODE,V00000</t>
  </si>
  <si>
    <t>%,FDEPTID,TDEPARTMENT_ROLLUP4,NEXEC_MBA,FPROGRAM_CODE,V00000</t>
  </si>
  <si>
    <t>%,FDEPTID,TDEPARTMENT_ROLLUP4,NHRT,FPROGRAM_CODE,V00000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</si>
  <si>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</si>
  <si>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</si>
  <si>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</si>
  <si>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%,FDEPTID,TDEPARTMENT_ROLLUP4,NCURR_&amp;_INSTR,FPROGRAM_CODE,V00000</t>
  </si>
  <si>
    <t>%,FDEPTID,TDEPARTMENT_ROLLUP4,NED_LEADER_&amp;_FOUND,FPROGRAM_CODE,V00000</t>
  </si>
  <si>
    <t>%,FDEPTID,TDEPARTMENT_ROLLUP4,NHP_&amp;_HP,FPROGRAM_CODE,V00000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</si>
  <si>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</si>
  <si>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</si>
  <si>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</si>
  <si>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%,FDEPTID,TDEPARTMENT_ROLLUP4,NNAVAL _&amp;_MARINE,FPROGRAM_CODE,V00000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</si>
  <si>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</si>
  <si>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</si>
  <si>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</si>
  <si>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</si>
  <si>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%,FDEPTID,TDEPARTMENT_ROLLUP4,NANTHROPOLOGY,FPROGRAM_CODE,V00000</t>
  </si>
  <si>
    <t>%,FDEPTID,TDEPARTMENT_ROLLUP4,NARTS_ADMIN,FPROGRAM_CODE,V00000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</si>
  <si>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</si>
  <si>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</si>
  <si>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</si>
  <si>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</si>
  <si>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</si>
  <si>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</si>
  <si>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</si>
  <si>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</si>
  <si>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</si>
  <si>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</si>
  <si>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</si>
  <si>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</si>
  <si>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</si>
  <si>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</si>
  <si>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%,FDEPTID,TDEPARTMENT_ROLLUP4,NTOURISM_HOSPITALITY,FPROGRAM_CODE,V00000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</si>
  <si>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</si>
  <si>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</si>
  <si>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</si>
  <si>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</si>
  <si>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</si>
  <si>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%,FDEPTID,TDEPARTMENT_ROLLUP4,NCOLL_OF_SCIENCE_OFFI,FPROGRAM_CODE,V00000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</si>
  <si>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</si>
  <si>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</si>
  <si>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</si>
  <si>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%,FDEPTID,TDEPARTMENT_ROLLUP4,NDBER,FPROGRAM_CODE,V00000</t>
  </si>
  <si>
    <t>%,FDEPTID,TDEPARTMENT_ROLLUP4,NCTR_ECON_DEV,FPROGRAM_CODE,V00000</t>
  </si>
  <si>
    <t>%,FDEPTID,TDEPARTMENT_ROLLUP4,NREAL_ESTATE_MKTG,FPROGRAM_CODE,V00000</t>
  </si>
  <si>
    <t>%,FDEPTID,TDEPARTMENT_ROLLUP4,NSBDC,FPROGRAM_CODE,V00000</t>
  </si>
  <si>
    <t>%,FDEPTID,TDEPARTMENT_ROLLUP4,NMILITARY_SCIENCE,FPROGRAM_CODE,V00000</t>
  </si>
  <si>
    <t>%,FDEPTID,TDEPARTMENT_ROLLUP4,ND-DAY_MUSEUM,FPROGRAM_CODE,V00000</t>
  </si>
  <si>
    <t>%,FDEPTID,TDEPARTMENT_ROLLUP4,NMETRO_COLL_OFFICE,FPROGRAM_CODE,V00000</t>
  </si>
  <si>
    <t>Research--</t>
  </si>
  <si>
    <t>%,FDEPTID,TDEPARTMENT_ROLLUP4,NACCOUNTING,FPROGRAM_CODE,V10000</t>
  </si>
  <si>
    <t>%,FDEPTID,TDEPARTMENT_ROLLUP4,NDBER,FPROGRAM_CODE,V10000</t>
  </si>
  <si>
    <t>%,FDEPTID,TDEPARTMENT_ROLLUP4,NECON_&amp;_FINANCE,FPROGRAM_CODE,V10000</t>
  </si>
  <si>
    <t>%,FDEPTID,TDEPARTMENT_ROLLUP4,NCTR_ECON_DEV,FPROGRAM_CODE,V10000</t>
  </si>
  <si>
    <t>%,FDEPTID,TDEPARTMENT_ROLLUP4,NSUMMER_SESSIONS,FPROGRAM_CODE,V00000</t>
  </si>
  <si>
    <t>%,FDEPTID,TDEPARTMENT_ROLLUP4,NHONORS,FPROGRAM_CODE,V00000</t>
  </si>
  <si>
    <t>%,FDEPTID,TDEPARTMENT_ROLLUP4,NCOLLEGE_OF_ED,FPROGRAM_CODE,V10000</t>
  </si>
  <si>
    <t>%,FDEPTID,TDEPARTMENT_ROLLUP4,NDEVELOP_ED,FPROGRAM_CODE,V00000</t>
  </si>
  <si>
    <t>%,FDEPTID,TDEPARTMENT_ROLLUP4,NLA_POLL,FPROGRAM_CODE,V00000</t>
  </si>
  <si>
    <t>Public service--</t>
  </si>
  <si>
    <t>Community service-</t>
  </si>
  <si>
    <t>%,FDEPTID,TDEPARTMENT_ROLLUP4,NOGDEN_MUSEUM,FPROGRAM_CODE,V20000</t>
  </si>
  <si>
    <t>%,FDEPTID,TDEPARTMENT_ROLLUP4,NURBAN_&amp;_PUBLIC,FPROGRAM_CODE,V20000</t>
  </si>
  <si>
    <t>Academic administration-</t>
  </si>
  <si>
    <t>%,FDEPTID,TDEPARTMENT_ROLLUP4,NDEVELOP_ED,FPROGRAM_CODE,V30000</t>
  </si>
  <si>
    <t>%,FDEPTID,TDEPARTMENT_ROLLUP4,NGRAD_SCHOOL,FPROGRAM_CODE,V30000</t>
  </si>
  <si>
    <t>%,FDEPTID,TDEPARTMENT_ROLLUP4,NUNIVERSITY_COMPUTING,FPROGRAM_CODE,V30000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</si>
  <si>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</si>
  <si>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</si>
  <si>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</si>
  <si>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</si>
  <si>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</si>
  <si>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%,FDEPTID,TDEPARTMENT_ROLLUP4,NRESEARCH_&amp;_TECH_PARK,FPROGRAM_CODE,V30000</t>
  </si>
  <si>
    <t>%,FDEPTID,TDEPARTMENT_ROLLUP4,NDEVELOPMENTAL_MATH,FPROGRAM_CODE,V30000</t>
  </si>
  <si>
    <t>%,FDEPTID,TDEPARTMENT_ROLLUP4,NHONORS,FPROGRAM_CODE,V30000</t>
  </si>
  <si>
    <t xml:space="preserve">  Total academic support</t>
  </si>
  <si>
    <t>Student services--</t>
  </si>
  <si>
    <t>Enrollment management-</t>
  </si>
  <si>
    <t>%,FDEPTID,TDEPARTMENT_ROLLUP4,NENROLLMENT_MGMT,FPROGRAM_CODE,V40000</t>
  </si>
  <si>
    <t>%,FDEPTID,TDEPARTMENT_ROLLUP4,NFRESHMAN_AFFAIRS,FPROGRAM_CODE,V40000</t>
  </si>
  <si>
    <t>%,FDEPTID,TDEPARTMENT_ROLLUP4,NFINANCIAL_AID,FPROGRAM_CODE,V40000</t>
  </si>
  <si>
    <t>Social and cultural development-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</si>
  <si>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</si>
  <si>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</si>
  <si>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</si>
  <si>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</si>
  <si>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%,FDEPTID,TDEPARTMENT_ROLLUP4,NINST_EFFECT_ACCRED,FPROGRAM_CODE,V30000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</si>
  <si>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</si>
  <si>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</si>
  <si>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</si>
  <si>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</si>
  <si>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</si>
  <si>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Academic support--</t>
  </si>
  <si>
    <t>Executive management-</t>
  </si>
  <si>
    <t>%,FDEPTID,TDEPARTMENT_ROLLUP4,NEEO_OFFICE,FPROGRAM_CODE,V50000</t>
  </si>
  <si>
    <t>%,FDEPTID,TDEPARTMENT_ROLLUP4,NINTERNAL_AUDIT,FPROGRAM_CODE,V50000</t>
  </si>
  <si>
    <t>Administrative computing support-</t>
  </si>
  <si>
    <t>%,FDEPTID,TDEPARTMENT_ROLLUP4,NCAMPUS_MAIL,FPROGRAM_CODE,V50000</t>
  </si>
  <si>
    <t>%,FDEPTID,TDEPARTMENT_ROLLUP4,NPURCHASING,FPROGRAM_CODE,V50000</t>
  </si>
  <si>
    <t>%,FDEPTID,TDEPARTMENT_ROLLUP4,NUNIVERSITY_POLICE,FPROGRAM_CODE,V50000</t>
  </si>
  <si>
    <t>Logistical services-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</si>
  <si>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</si>
  <si>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</si>
  <si>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</si>
  <si>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</si>
  <si>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</si>
  <si>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</si>
  <si>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</si>
  <si>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</si>
  <si>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Utilities-</t>
  </si>
  <si>
    <t>%,FDEPTID,TDEPARTMENT_ROLLUP4,NARENA_EVENTS,FPROGRAM_CODE,V60000</t>
  </si>
  <si>
    <t>%,FDEPTID,TDEPARTMENT_ROLLUP4,NBUILDING_OPERATIONS,FPROGRAM_CODE,V60000</t>
  </si>
  <si>
    <t>%,FDEPTID,TDEPARTMENT_ROLLUP4,NHOUSEKEEPING,FPROGRAM_CODE,V60000</t>
  </si>
  <si>
    <t>%,FDEPTID,TDEPARTMENT_ROLLUP4,NUNVRSTY_UTLTYS,FPROGRAM_CODE,V60000</t>
  </si>
  <si>
    <t>Scholarships and fellowships</t>
  </si>
  <si>
    <t>%,FDEPTID,TDEPARTMENT_ROLLUP4,NCOLL_BUS_AD_OFFICE,FPROGRAM_CODE,V30000</t>
  </si>
  <si>
    <t>%,FDEPTID,TDEPARTMENT_ROLLUP4,NCOLL_ENGR_OFFICE,FPROGRAM_CODE,V30000</t>
  </si>
  <si>
    <t>%,FDEPTID,TDEPARTMENT_ROLLUP4,NCOLL_LIB_ARTS_OFFICE,FPROGRAM_CODE,V30000</t>
  </si>
  <si>
    <t>%,FDEPTID,TDEPARTMENT_ROLLUP4,NCOLL_OF_SCIENCE_OFFI,FPROGRAM_CODE,V30000</t>
  </si>
  <si>
    <t>%,FDEPTID,TDEPARTMENT_ROLLUP4,NCUPA_OFFICE,FPROGRAM_CODE,V30000</t>
  </si>
  <si>
    <t>Business administration</t>
  </si>
  <si>
    <t>Developmental education</t>
  </si>
  <si>
    <t>Engineering</t>
  </si>
  <si>
    <t>Graduate school</t>
  </si>
  <si>
    <t>Liberal arts</t>
  </si>
  <si>
    <t>Metropolitan college</t>
  </si>
  <si>
    <t>Sciences</t>
  </si>
  <si>
    <t>Education and General:</t>
  </si>
  <si>
    <t>%,FDEPTID,TDEPARTMENT_ROLLUP4,NMETRO_DWTN,FPROGRAM_CODE,V00000</t>
  </si>
  <si>
    <t>%,FDEPTID,TDEPARTMENT_ROLLUP4,NMETRO_DWTN,FPROGRAM_CODE,V10000</t>
  </si>
  <si>
    <t>%,FDEPTID,TDEPARTMENT_ROLLUP4,NFACILITY_SERVICES,FPROGRAM_CODE,V60000</t>
  </si>
  <si>
    <t>%,FDEPTID,TDEPARTMENT_ROLLUP4,NALTERATIONS_AND_REPA,FPROGRAM_CODE,V60000</t>
  </si>
  <si>
    <t>%,FDEPTID,TDEPARTMENT_ROLLUP4,NENERGY_SERVICES,FPROGRAM_CODE,V60000</t>
  </si>
  <si>
    <t>%,FDEPTID,TDEPARTMENT_ROLLUP4,NUTILITIES_MAINTENANC,FPROGRAM_CODE,V60000</t>
  </si>
  <si>
    <t>%,ATF,FDESCR,UDESCR</t>
  </si>
  <si>
    <t>%,FDEPTID,TDEPARTMENT_ROLLUP4,NTELEPHONE_SERVICE,FPROGRAM_CODE,V50000</t>
  </si>
  <si>
    <t>%,FDEPTID,TDEPARTMENT_ROLLUP4,NNETWORK_INSTALL,FPROGRAM_CODE,V50000</t>
  </si>
  <si>
    <t>%,FDEPTID,TDEPARTMENT_ROLLUP4,NGRAD_ENHNCMNT,FPROGRAM_CODE,V00000</t>
  </si>
  <si>
    <t>Division of business and economic research</t>
  </si>
  <si>
    <t>Tourism and hospitality initiative</t>
  </si>
  <si>
    <t>Career placement and cooperative education</t>
  </si>
  <si>
    <t>%,FDEPTID,TDEPARTMENT_ROLLUP4,NRECRUITING_AND_SCH,FPROGRAM_CODE,V40000</t>
  </si>
  <si>
    <t>%,FDEPTID,TDEPARTMENT_ROLLUP4,NPROPERTY_&amp;_FACILITY,FPROGRAM_CODE,V50000</t>
  </si>
  <si>
    <t>%,FDEPTID,TDEPARTMENT_ROLLUP4,NUNIV_RELATIONS,FPROGRAM_CODE,V50000</t>
  </si>
  <si>
    <t>%,FDEPTID,TDEPARTMENT_ROLLUP4,NGOV_AFF_&amp;_ALUM_OFFIC,FPROGRAM_CODE,V50000</t>
  </si>
  <si>
    <t>Vice chancellor-financial services</t>
  </si>
  <si>
    <t>Provost and vice chancellor-academic affairs</t>
  </si>
  <si>
    <t>Vice chancellor-property and facility development</t>
  </si>
  <si>
    <t>Vice chancellor-university relations</t>
  </si>
  <si>
    <t>%,FDEPTID,TDEPARTMENT_ROLLUP4,NKIEFER_ARENA,FPROGRAM_CODE,V20000</t>
  </si>
  <si>
    <t>Small business development center</t>
  </si>
  <si>
    <t>Recreation and intramural sports</t>
  </si>
  <si>
    <t>%,FDEPTID,TDEPARTMENT_ROLLUP4,NINSTIT_MEDIA_&amp;_TECH,FPROGRAM_CODE,V30000</t>
  </si>
  <si>
    <t>Allocation from system</t>
  </si>
  <si>
    <t>%,FACCOUNT,V668600,FPROGRAM_CODE,V50000,FDEPTID,V9000000000</t>
  </si>
  <si>
    <t>%,FACCOUNT,V651001,FPROGRAM_CODE,V50000,FDEPTID,V9000000000</t>
  </si>
  <si>
    <t>%,FACCOUNT,V632404,FPROGRAM_CODE,V50000,FDEPTID,V9000000000</t>
  </si>
  <si>
    <t>%,FPROGRAM_CODE,V50000,FDEPTID,V8200400000</t>
  </si>
  <si>
    <t>%,FDEPTID,TDEPARTMENT_ROLLUP4,NENVIRONMENT_HEALTH,FPROGRAM_CODE,V50000</t>
  </si>
  <si>
    <t>%,FACCOUNT,V651000,FPROGRAM_CODE,V50000,FDEPTID,V9000000000</t>
  </si>
  <si>
    <t>%,FDEPTID,TDEPARTMENT_ROLLUP4,NHUMAN_RESOURCES,FPROGRAM_CODE,V50000</t>
  </si>
  <si>
    <t>%,FDEPTID,TDEPARTMENT_ROLLUP4,NINSTITUTIONAL_RESEAR,FPROGRAM_CODE,V50000</t>
  </si>
  <si>
    <t>%,FACCOUNT,V658000,FPROGRAM_CODE,V50000,FDEPTID,V9000000000</t>
  </si>
  <si>
    <t>%,FPROGRAM_CODE,V50000,FDEPTID,V8700201000</t>
  </si>
  <si>
    <t>Bad debt expense</t>
  </si>
  <si>
    <t>Banking services</t>
  </si>
  <si>
    <t>Bond insurance</t>
  </si>
  <si>
    <t>Casualty insurance</t>
  </si>
  <si>
    <t>Commencements</t>
  </si>
  <si>
    <t>Environmental health and safety</t>
  </si>
  <si>
    <t>Equal employment opportunity office</t>
  </si>
  <si>
    <t>External audit expense</t>
  </si>
  <si>
    <t>Legal services</t>
  </si>
  <si>
    <t>Management board-state civil service</t>
  </si>
  <si>
    <t>Membership in organizations</t>
  </si>
  <si>
    <t>Miscellaneous expense</t>
  </si>
  <si>
    <t>Office supplies</t>
  </si>
  <si>
    <t>Official allowances-chancellor functions</t>
  </si>
  <si>
    <t>Official allowances-chancellor housing</t>
  </si>
  <si>
    <t>Radiological protection program</t>
  </si>
  <si>
    <t>Workmen's compensation insurance</t>
  </si>
  <si>
    <t>Trustee services</t>
  </si>
  <si>
    <t>Thesis binding</t>
  </si>
  <si>
    <t>Motor pool</t>
  </si>
  <si>
    <t>%,FDEPTID,TDEPARTMENT_ROLLUP4,NOGDEN_MUSEUM,FPROGRAM_CODE,V60000</t>
  </si>
  <si>
    <t>Fiscal operations-</t>
  </si>
  <si>
    <t>General administrative-</t>
  </si>
  <si>
    <t>Computer service system development</t>
  </si>
  <si>
    <t>University computing and communications</t>
  </si>
  <si>
    <t>%,FDEPTID,TDEPARTMENT_ROLLUP4,NANTHROPOLOGY,FPROGRAM_CODE,V10000</t>
  </si>
  <si>
    <t>%,FDEPTID,TDEPARTMENT_ROLLUP4,NARTS_ADMIN,FPROGRAM_CODE,V10000</t>
  </si>
  <si>
    <t>%,FDEPTID,TDEPARTMENT_ROLLUP4,NDRAMA_&amp;_COMM,FPROGRAM_CODE,V10000</t>
  </si>
  <si>
    <t>%,FDEPTID,TDEPARTMENT_ROLLUP4,NENGLISH,FPROGRAM_CODE,V10000</t>
  </si>
  <si>
    <t>%,FDEPTID,TDEPARTMENT_ROLLUP4,NFINE_ARTS,FPROGRAM_CODE,V10000</t>
  </si>
  <si>
    <t>%,FDEPTID,TDEPARTMENT_ROLLUP4,NFGN_LANG,FPROGRAM_CODE,V10000</t>
  </si>
  <si>
    <t>%,FDEPTID,TDEPARTMENT_ROLLUP4,NGEOGRAPHY,FPROGRAM_CODE,V10000</t>
  </si>
  <si>
    <t>%,FDEPTID,TDEPARTMENT_ROLLUP4,NHISTORY,FPROGRAM_CODE,V10000</t>
  </si>
  <si>
    <t>%,FDEPTID,TDEPARTMENT_ROLLUP4,NCOLL_LIB_ARTS_OFFICE,FPROGRAM_CODE,V10000</t>
  </si>
  <si>
    <t>%,FDEPTID,TDEPARTMENT_ROLLUP4,NLA_POLL,FPROGRAM_CODE,V10000</t>
  </si>
  <si>
    <t>%,FDEPTID,TDEPARTMENT_ROLLUP4,NMILITARY_SCIENCE,FPROGRAM_CODE,V10000</t>
  </si>
  <si>
    <t>%,FDEPTID,TDEPARTMENT_ROLLUP4,NMUSIC,FPROGRAM_CODE,V10000</t>
  </si>
  <si>
    <t>%,FDEPTID,TDEPARTMENT_ROLLUP4,NPHILOSOPHY,FPROGRAM_CODE,V10000</t>
  </si>
  <si>
    <t>%,FDEPTID,TDEPARTMENT_ROLLUP4,NPOLITICAL_SCIENCE,FPROGRAM_CODE,V10000</t>
  </si>
  <si>
    <t>%,FDEPTID,TDEPARTMENT_ROLLUP4,NSOCIOLOGY,FPROGRAM_CODE,V10000</t>
  </si>
  <si>
    <t>%,FDEPTID,TDEPARTMENT_ROLLUP4,NCENTER_FOR_EXCELLENC,FPROGRAM_CODE,V00000</t>
  </si>
  <si>
    <t>%,FDEPTID,TDEPARTMENT_ROLLUP4,NCUPA,FPROGRAM_CODE,V00000</t>
  </si>
  <si>
    <t>Administration</t>
  </si>
  <si>
    <t>Bookbinding</t>
  </si>
  <si>
    <t>Books</t>
  </si>
  <si>
    <t>%,FDEPTID,TDEPARTMENT_ROLLUP4,NLIBRARY_ADMIN_OFFICE,FPROGRAM_CODE,V30000,FPROJECT_ID,VLIB1</t>
  </si>
  <si>
    <t>EOF</t>
  </si>
  <si>
    <t xml:space="preserve">  Total business administration</t>
  </si>
  <si>
    <t>Education leadership and foundations</t>
  </si>
  <si>
    <t xml:space="preserve">Human performance and health promotion </t>
  </si>
  <si>
    <t xml:space="preserve">  Total education</t>
  </si>
  <si>
    <t xml:space="preserve">  Total engineering</t>
  </si>
  <si>
    <t xml:space="preserve">  Total general instruction</t>
  </si>
  <si>
    <t xml:space="preserve">  Total liberal arts</t>
  </si>
  <si>
    <t xml:space="preserve">  Total metropolitan college</t>
  </si>
  <si>
    <t>%,FDEPTID,TDEPARTMENT_ROLLUP4,NMA_SCIENCE_TCHNG,FPROGRAM_CODE,V00000</t>
  </si>
  <si>
    <t xml:space="preserve">  Total sciences</t>
  </si>
  <si>
    <t xml:space="preserve">    Total instruction</t>
  </si>
  <si>
    <t xml:space="preserve">    Total research</t>
  </si>
  <si>
    <t xml:space="preserve">  Total community service</t>
  </si>
  <si>
    <t>%,FDEPTID,TDEPARTMENT_ROLLUP4,ND-DAY_MUSEUM,FPROGRAM_CODE,V20000</t>
  </si>
  <si>
    <t xml:space="preserve">    Total public service</t>
  </si>
  <si>
    <t>Institutional accreditation</t>
  </si>
  <si>
    <t>Public broadcasting services-</t>
  </si>
  <si>
    <t xml:space="preserve">  Total educational support services</t>
  </si>
  <si>
    <t>%,FDEPTID,TDEPARTMENT_ROLLUP4,NLIBRARY_ADMIN_OFFICE,FPROGRAM_CODE,V30000</t>
  </si>
  <si>
    <t>%,FDEPTID,TDEPARTMENT_ROLLUP4,NLIBRARY_ADMIN_OFFICE,FPROGRAM_CODE,V30000,FPROJECT_ID,VLIB2,VLIB3,VLIB4,VLIB5</t>
  </si>
  <si>
    <t xml:space="preserve">  Total library</t>
  </si>
  <si>
    <t>Recruiting and school relations</t>
  </si>
  <si>
    <t xml:space="preserve">  Total enrollment management</t>
  </si>
  <si>
    <t xml:space="preserve">  Total social and cultural development</t>
  </si>
  <si>
    <t xml:space="preserve">  Total admissions and records</t>
  </si>
  <si>
    <t xml:space="preserve">  Total executive management</t>
  </si>
  <si>
    <t xml:space="preserve">  Total fiscal operations</t>
  </si>
  <si>
    <t>%,FDEPTID,TDEPARTMENT_ROLLUP4,NSYS_ALLO,FPROGRAM_CODE,V50000</t>
  </si>
  <si>
    <t>%,FDEPTID,TDEPARTMENT_ROLLUP4,NCHNCLLR_ALLWNCE,FPROGRAM_CODE,V50000</t>
  </si>
  <si>
    <t>%,FDEPTID,V5700300000,FPROGRAM_CODE,V50000,FPROJECT_ID,VCHEM1</t>
  </si>
  <si>
    <t>%,FDEPTID,V9000000000,FPROGRAM_CODE,V50000,FACCOUNT,V661700</t>
  </si>
  <si>
    <t>%,FDEPTID,TDEPARTMENT_ROLLUP4,NSTF_COUN,FPROGRAM_CODE,V50000</t>
  </si>
  <si>
    <t xml:space="preserve">  Total general administrative</t>
  </si>
  <si>
    <t xml:space="preserve">  Total logistical services</t>
  </si>
  <si>
    <t xml:space="preserve">  Total administrative computing support</t>
  </si>
  <si>
    <t xml:space="preserve">  Total community relations</t>
  </si>
  <si>
    <t xml:space="preserve">    Total institutional support</t>
  </si>
  <si>
    <t>%,FDEPTID,TDEPARTMENT_ROLLUP4,NOFFICE_SUPPLIES,FPROGRAM_CODE,V50000</t>
  </si>
  <si>
    <t>%,FDEPTID,TDEPARTMENT_ROLLUP4,NDEV_&amp;_CAPITAL_CAMP,FPROGRAM_CODE,V50000</t>
  </si>
  <si>
    <t>News services</t>
  </si>
  <si>
    <t>%,FDEPTID,TDEPARTMENT_ROLLUP4,NMA_SCIENCE_TCHNG,FPROGRAM_CODE,V10000</t>
  </si>
  <si>
    <t>Master of arts-science teaching</t>
  </si>
  <si>
    <t>%,FDEPTID,V9000000000,FPROGRAM_CODE,V50000,FACCOUNT,V651002</t>
  </si>
  <si>
    <t>%,FPROGRAM_CODE,V50000,FDEPTID,TDEPARTMENT_ROLLUP4,NPUBLIC_INFORMATION</t>
  </si>
  <si>
    <t>%,FDEPTID,TDEPARTMENT_ROLLUP4,NHRT,FPROGRAM_CODE,V00000,FPROJECT_ID,VHRT1</t>
  </si>
  <si>
    <t>HRT food laboratory</t>
  </si>
  <si>
    <t>%,FFUND_CODE,TFUND_TREE,NUNRESTRICTED_FUNDS,FACCOUNT,TACCOUNT_ROLLUP2,NEMPLOYEEBENEFITS,NSTAFF_BEN_REC</t>
  </si>
  <si>
    <t>%,FDEPTID,TDEPARTMENT_ROLLUP4,NWWNO/KTLN,NPUBLIC_BROADCASTING,FPROGRAM_CODE,V20000</t>
  </si>
  <si>
    <t>%,FDEPTID,TDEPARTMENT_ROLLUP4,NCOLLEGE_OF_ED,FPROGRAM_CODE,V30000</t>
  </si>
  <si>
    <t>Developmental math</t>
  </si>
  <si>
    <t>%,FDEPTID,TDEPARTMENT_ROLLUP4,NCAREER_PLACE_COOP_ED,NPUBLIC_SERVICE_TRAIN,FPROGRAM_CODE,V40000</t>
  </si>
  <si>
    <t>%,FDEPTID,TDEPARTMENT_ROLLUP4,NCHILDRENS_CENTER,NSTUDENT_HEALTH_SERVI,NSTUDENT_LIFE,FPROGRAM_CODE,V40000</t>
  </si>
  <si>
    <t>Hotel, restaurant and tourism</t>
  </si>
  <si>
    <t>%,FDEPTID,TDEPARTMENT_ROLLUP4,NGENERAL_STUDIES,NSTUD_TECH_FEE,NUNIVERSITY_COMPUTING,FPROGRAM_CODE,V00000</t>
  </si>
  <si>
    <t>%,FDEPTID,TDEPARTMENT_ROLLUP4,NMETRO,NGENERAL_ADMINISTRATI,FPROGRAM_CODE,V30000</t>
  </si>
  <si>
    <t>%,FDEPTID,TDEPARTMENT_ROLLUP4,NPSYCHOLOGY,NCUPA_ORG_RES,NCLR_AC_LSUMC_V_BASOL,FPROGRAM_CODE,V10000</t>
  </si>
  <si>
    <t>%,FDEPTID,TDEPARTMENT_ROLLUP4,NMATHEMATICS,NCLR_AC_LSUMC_L_LI,FPROGRAM_CODE,V10000</t>
  </si>
  <si>
    <t>%,FACCOUNT,V635000,FPROGRAM_CODE,V50000,FDEPTID,V9000000000</t>
  </si>
  <si>
    <t>%,FDEPTID,TDEPARTMENT_ROLLUP4,NUTILITIES_RIS,FPROGRAM_CODE,V60000</t>
  </si>
  <si>
    <t>%,FDEPTID,TDEPARTMENT_ROLLUP4,NFINANCIAL_SERVICES,FPROGRAM_CODE,V50000</t>
  </si>
  <si>
    <t>%,FDEPTID,TDEPARTMENT_ROLLUP4,NASSOC_PROVOST,NACAD_AFFAIR_OFF,FPROGRAM_CODE,V50000</t>
  </si>
  <si>
    <t>%,FPROGRAM_CODE,V50000,FDEPTID,V9000500000</t>
  </si>
  <si>
    <t>Academic affairs-consent degree</t>
  </si>
  <si>
    <t>%,FDEPTID,TDEPARTMENT_ROLLUP4,NLIBRARY_ADMIN_OFFICE,FPROGRAM_CODE,V50000</t>
  </si>
  <si>
    <t>Miscellaneous expense-student wages</t>
  </si>
  <si>
    <t>Accounting services</t>
  </si>
  <si>
    <t>%,FDEPTID,TDEPARTMENT_ROLLUP4,NFISCAL_OPERATIONS,NFINANCIAL_AID,FPROGRAM_CODE,V50000</t>
  </si>
  <si>
    <t>%,FDEPTID,V8200700100,V4300250000,FPROGRAM_CODE,V50000,FACCOUNT,V606000</t>
  </si>
  <si>
    <t>Collection services</t>
  </si>
  <si>
    <t>%,FPROGRAM_CODE,V50000,FDEPTID,V9000000000,FACCOUNT,V651004,V651005</t>
  </si>
  <si>
    <t>Employee benefits</t>
  </si>
  <si>
    <t>%,FPROGRAM_CODE,V50000,FDEPTID,V9000000000,FACCOUNT,TACCOUNT_ROLLUP3,NEMPLOYEEBENEFITS</t>
  </si>
  <si>
    <t>Employee benefits recovered</t>
  </si>
  <si>
    <t>%,FDEPTID,V9000000000,FPROGRAM_CODE,V50000,FACCOUNT,V632402</t>
  </si>
  <si>
    <t>%,FDEPTID,V9000000000,FACCOUNT,V653500,FPROGRAM_CODE,V50000</t>
  </si>
  <si>
    <t>%,FPROGRAM_CODE,V50000,FDEPTID,V9000000000,FACCOUNT,V635401</t>
  </si>
  <si>
    <t>%,FDEPTID,TDEPARTMENT_ROLLUP4,NALL_DEPTS,FPROGRAM_CODE,V70000</t>
  </si>
  <si>
    <t>%,FFUND_CODE,TFUND_TREE,NUNRESTRICTED_FUNDS,FACCOUNT,TACCOUNT_ROLLUP3,NSTU_LN_MAT</t>
  </si>
  <si>
    <t xml:space="preserve">  Total academic administration</t>
  </si>
  <si>
    <t>Office of enrollment management</t>
  </si>
  <si>
    <t>%,FDEPTID,TDEPARTMENT_ROLLUP4,NRIS,NGROUNDS,FPROGRAM_CODE,V60000</t>
  </si>
  <si>
    <t>Grounds maintenance</t>
  </si>
  <si>
    <t xml:space="preserve">  Total utilities</t>
  </si>
  <si>
    <t>%,FACCOUNT,TACCOUNT_ROLLUP2,NTRANSFERS,FFUND_CODE,TFUND_TREE,NUNRESTRICTED_FUNDS</t>
  </si>
  <si>
    <t xml:space="preserve">  Total general operations</t>
  </si>
  <si>
    <t xml:space="preserve">    Total operation and maintenance of plant</t>
  </si>
  <si>
    <t xml:space="preserve">    Total educational and general</t>
  </si>
  <si>
    <t xml:space="preserve">    Total expenditures and transfers</t>
  </si>
  <si>
    <t>%,FFUND_CODE,TFUND_TREE,NUNRESTRICTED_FUNDS,FACCOUNT,TACCOUNT_ROLLUP2,NSUPEXP</t>
  </si>
  <si>
    <t>Transfers</t>
  </si>
  <si>
    <t>%,FPROGRAM_CODE,V60000,FDEPTID,V9000000000</t>
  </si>
  <si>
    <t>Property insurance</t>
  </si>
  <si>
    <t>Special education and habilitative services</t>
  </si>
  <si>
    <t>Vice chancellor-governmental affairs, alumni and development</t>
  </si>
  <si>
    <t>Training</t>
  </si>
  <si>
    <t>%,FDEPTID,TDEPARTMENT_ROLLUP4,NFINANCIAL_SERVICES,FPROGRAM_CODE,V50000,FPROJECT_ID,VFIN1</t>
  </si>
  <si>
    <t>%,R,FDEPTID,TDEPARTMENT_ROLLUP4,NFINANCIAL_SERVICES,FPROGRAM_CODE,V50000,FPROJECT_ID,VFIN1</t>
  </si>
  <si>
    <t>%,FDEPTID,TDEPARTMENT_ROLLUP4,NUNO_STUDIO_CENTER,FPROGRAM_CODE,V00000,FPROJECT_ID,VDRAMA5</t>
  </si>
  <si>
    <t>Drama and communications</t>
  </si>
  <si>
    <t>Training shown separately PROJ FIN1</t>
  </si>
  <si>
    <t>Summer session</t>
  </si>
  <si>
    <t>Honors program</t>
  </si>
  <si>
    <t>Diversity programs</t>
  </si>
  <si>
    <t>Research and technology park</t>
  </si>
  <si>
    <t xml:space="preserve">    Total student services</t>
  </si>
  <si>
    <t>%,FDEPTID,TDEPARTMENT_ROLLUP4,NINTERDISCIPLINARY,NENROLLMENT_MGMT,NRETENTION_UPWARD_BND,NFINANCIAL_SERVICES,FPROGRAM_CODE,V00000</t>
  </si>
  <si>
    <t>%,FDEPTID,TDEPARTMENT_ROLLUP4,NHP_&amp;_HP,FPROGRAM_CODE,V20000</t>
  </si>
  <si>
    <t>%,FDEPTID,TDEPARTMENT_ROLLUP4,NBOR_INFO_TECH,FPROGRAM_CODE,V30000</t>
  </si>
  <si>
    <t>Board of regents info tech initiative</t>
  </si>
  <si>
    <t>%,FDEPTID,TDEPARTMENT_ROLLUP4,NBOR_INFO_TECH,FPROGRAM_CODE,V00000</t>
  </si>
  <si>
    <t>%,FDEPTID,TDEPARTMENT_ROLLUP4,NASSOC_PROVOST,FPROGRAM_CODE,V00000</t>
  </si>
  <si>
    <t>Board of regents library and equipment</t>
  </si>
  <si>
    <t>%,FDEPTID,TDEPARTMENT_ROLLUP4,NBOR_INFO_TECH,FPROGRAM_CODE,V50000</t>
  </si>
  <si>
    <t>%,FACCOUNT,V632405,FPROGRAM_CODE,V50000,FDEPTID,V9000000000,V9000600000</t>
  </si>
  <si>
    <t>Hibernia bank building lease</t>
  </si>
  <si>
    <t>%,FACCOUNT,V637404,FPROGRAM_CODE,V50000,FDEPTID,V9000000000</t>
  </si>
  <si>
    <t>%,FDEPTID,TDEPARTMENT_ROLLUP4,NBOR_INFO_TECH,FPROGRAM_CODE,V60000</t>
  </si>
  <si>
    <t>%,FPROGRAM_CODE,V60000,FDEPTID,V8700101101</t>
  </si>
  <si>
    <t>%,FPROGRAM_CODE,V60000,FDEPTID,V5700000000</t>
  </si>
  <si>
    <t>%,FDEPTID,TDEPARTMENT_ROLLUP4,NBOR_INFO_TECH,FPROGRAM_CODE,V10000</t>
  </si>
  <si>
    <t>%,FDEPTID,TDEPARTMENT_ROLLUP4,NCHANCELLORS_OFFICE,NSEAR_COMM,FPROGRAM_CODE,V50000,</t>
  </si>
  <si>
    <t>Accounting</t>
  </si>
  <si>
    <t>Economics and finance</t>
  </si>
  <si>
    <t>Economic development center</t>
  </si>
  <si>
    <t>Executive mba program</t>
  </si>
  <si>
    <t>Interdisciplinary</t>
  </si>
  <si>
    <t>Management</t>
  </si>
  <si>
    <t>Marketing</t>
  </si>
  <si>
    <t>Real estate market data center</t>
  </si>
  <si>
    <t>Curriculum and instruction</t>
  </si>
  <si>
    <t>Student teaching office</t>
  </si>
  <si>
    <t>Civil and environmental</t>
  </si>
  <si>
    <t>Electrical</t>
  </si>
  <si>
    <t>Mechanical</t>
  </si>
  <si>
    <t>Naval architecture and marine</t>
  </si>
  <si>
    <t>General studies program</t>
  </si>
  <si>
    <t>Graduate enhancement program</t>
  </si>
  <si>
    <t>Anthropology</t>
  </si>
  <si>
    <t>Arts admininstration</t>
  </si>
  <si>
    <t>English</t>
  </si>
  <si>
    <t>Fine arts</t>
  </si>
  <si>
    <t>Foreign languages</t>
  </si>
  <si>
    <t>Geography</t>
  </si>
  <si>
    <t>History</t>
  </si>
  <si>
    <t>Louisiana poll</t>
  </si>
  <si>
    <t>Military science</t>
  </si>
  <si>
    <t>Music</t>
  </si>
  <si>
    <t>Philosophy</t>
  </si>
  <si>
    <t>Political science</t>
  </si>
  <si>
    <t>Sociology</t>
  </si>
  <si>
    <t>Conferences and institutions</t>
  </si>
  <si>
    <t>Continuing education</t>
  </si>
  <si>
    <t>Credit programs</t>
  </si>
  <si>
    <t>D-Day museum</t>
  </si>
  <si>
    <t>Eisenhower center</t>
  </si>
  <si>
    <t>International studies</t>
  </si>
  <si>
    <t>Biological science</t>
  </si>
  <si>
    <t>Chemistry</t>
  </si>
  <si>
    <t>Computer science</t>
  </si>
  <si>
    <t>Geology and  geophysics</t>
  </si>
  <si>
    <t>Mathematics</t>
  </si>
  <si>
    <t>Physics</t>
  </si>
  <si>
    <t>Psychology</t>
  </si>
  <si>
    <t>Testing services</t>
  </si>
  <si>
    <t>Lakefront arena</t>
  </si>
  <si>
    <t>Ogden museum of southern art</t>
  </si>
  <si>
    <t>WWNO and KTLN radio stations</t>
  </si>
  <si>
    <t>Learning resource center</t>
  </si>
  <si>
    <t>Office of freshman affairs</t>
  </si>
  <si>
    <t>Student financial aid</t>
  </si>
  <si>
    <t>International students</t>
  </si>
  <si>
    <t>Retention</t>
  </si>
  <si>
    <t>Women's center</t>
  </si>
  <si>
    <t>Admissions</t>
  </si>
  <si>
    <t>Division of academic services</t>
  </si>
  <si>
    <t>Registrar</t>
  </si>
  <si>
    <t>Chancellor</t>
  </si>
  <si>
    <t>Human resource management</t>
  </si>
  <si>
    <t>Institutional research</t>
  </si>
  <si>
    <t>Internal auditing</t>
  </si>
  <si>
    <t>Staff council</t>
  </si>
  <si>
    <t>Campus mail services</t>
  </si>
  <si>
    <t>Network installations</t>
  </si>
  <si>
    <t>Purchasing office</t>
  </si>
  <si>
    <t>Telephone service</t>
  </si>
  <si>
    <t>University police</t>
  </si>
  <si>
    <t>Alumni affairs</t>
  </si>
  <si>
    <t>General publications</t>
  </si>
  <si>
    <t>Marketing and communications</t>
  </si>
  <si>
    <t>University advancement</t>
  </si>
  <si>
    <t>Alterations and repairs</t>
  </si>
  <si>
    <t>Building and operations</t>
  </si>
  <si>
    <t>Energy conservation agreement</t>
  </si>
  <si>
    <t>Janitorial services</t>
  </si>
  <si>
    <t>East campus tennis courts</t>
  </si>
  <si>
    <t>Main campus</t>
  </si>
  <si>
    <t>Utilities maintenance</t>
  </si>
  <si>
    <t>2002-06-30</t>
  </si>
  <si>
    <t>ANALYSIS C-2A 0912A</t>
  </si>
  <si>
    <t xml:space="preserve">ANALYSIS C-2A                              ANALYSIS OF CURRENT UNRESTRICTED FUND EXPENDITURES                              ANALYSIS C-2A </t>
  </si>
  <si>
    <t>Research and sponsored programs</t>
  </si>
  <si>
    <t>NCAA compliance</t>
  </si>
  <si>
    <t>State group insurance adjustment deficit elimination</t>
  </si>
  <si>
    <t>Instructional media and technology</t>
  </si>
  <si>
    <t>Graduate enhancement academic excellence</t>
  </si>
  <si>
    <t>Serephia leyda teaching fellowship</t>
  </si>
  <si>
    <t>Health services</t>
  </si>
  <si>
    <t>UNO film studio</t>
  </si>
  <si>
    <t>Event coordination</t>
  </si>
  <si>
    <t>Library</t>
  </si>
  <si>
    <t xml:space="preserve">    Public service training</t>
  </si>
  <si>
    <t>Education and human development</t>
  </si>
  <si>
    <t>Accreditation fees</t>
  </si>
  <si>
    <t>Management fees</t>
  </si>
  <si>
    <t>Office of general council</t>
  </si>
  <si>
    <t>FOR THE YEAR ENDED JUNE 30, 2007</t>
  </si>
  <si>
    <t>Center for urban and public affairs</t>
  </si>
  <si>
    <t>Planning and urban studies</t>
  </si>
  <si>
    <t>School of urban planning and regional studies</t>
  </si>
  <si>
    <t>Transportation studies program</t>
  </si>
  <si>
    <t>NCAM</t>
  </si>
  <si>
    <t>School of urban and regional studies</t>
  </si>
  <si>
    <t>AT&amp;T center-kirschman hall</t>
  </si>
  <si>
    <t>Nonmandatory transfer for--</t>
  </si>
  <si>
    <t>Other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</si>
</sst>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@*."/>
    <numFmt numFmtId="171" formatCode="#,##0_);[Red]\(#,##0\);\-"/>
    <numFmt numFmtId="172" formatCode="#,##0_);[Red]\(#,##0\);\-_)"/>
    <numFmt numFmtId="173" formatCode="@&quot; . . . . . . . . . . . . . . . . . . . . . . . . . . . . . . . . . . . . . . . . . . . . . . . . . . . . . . . . . . . . . .&quot;"/>
    <numFmt numFmtId="174" formatCode="#,##0.00_);#,##0.00_);\-"/>
    <numFmt numFmtId="175" formatCode="#,##0_);[Red]\(#,##0\);\-\-_)"/>
    <numFmt numFmtId="176" formatCode="m/d/yy\ h:mm\ AM/PM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8" fontId="5" fillId="0" borderId="0" xfId="42" applyNumberFormat="1" applyFont="1" applyFill="1" applyAlignment="1">
      <alignment vertical="center"/>
    </xf>
    <xf numFmtId="178" fontId="5" fillId="0" borderId="0" xfId="42" applyNumberFormat="1" applyFont="1" applyFill="1" applyAlignment="1">
      <alignment horizontal="left" vertical="center"/>
    </xf>
    <xf numFmtId="178" fontId="5" fillId="0" borderId="0" xfId="42" applyNumberFormat="1" applyFont="1" applyAlignment="1">
      <alignment vertical="center"/>
    </xf>
    <xf numFmtId="178" fontId="5" fillId="0" borderId="0" xfId="42" applyNumberFormat="1" applyFont="1" applyFill="1" applyAlignment="1">
      <alignment horizontal="right" vertical="center"/>
    </xf>
    <xf numFmtId="178" fontId="5" fillId="0" borderId="0" xfId="42" applyNumberFormat="1" applyFont="1" applyFill="1" applyAlignment="1">
      <alignment horizontal="center" vertical="center"/>
    </xf>
    <xf numFmtId="178" fontId="5" fillId="0" borderId="0" xfId="42" applyNumberFormat="1" applyFont="1" applyAlignment="1">
      <alignment horizontal="center" vertical="center"/>
    </xf>
    <xf numFmtId="178" fontId="5" fillId="0" borderId="0" xfId="42" applyNumberFormat="1" applyFont="1" applyFill="1" applyBorder="1" applyAlignment="1">
      <alignment horizontal="right" vertical="center"/>
    </xf>
    <xf numFmtId="178" fontId="5" fillId="0" borderId="0" xfId="42" applyNumberFormat="1" applyFont="1" applyFill="1" applyBorder="1" applyAlignment="1">
      <alignment vertical="center"/>
    </xf>
    <xf numFmtId="178" fontId="5" fillId="0" borderId="10" xfId="42" applyNumberFormat="1" applyFont="1" applyFill="1" applyBorder="1" applyAlignment="1">
      <alignment vertical="center"/>
    </xf>
    <xf numFmtId="178" fontId="5" fillId="0" borderId="11" xfId="42" applyNumberFormat="1" applyFont="1" applyFill="1" applyBorder="1" applyAlignment="1">
      <alignment horizontal="right" vertical="center"/>
    </xf>
    <xf numFmtId="178" fontId="5" fillId="0" borderId="11" xfId="42" applyNumberFormat="1" applyFont="1" applyFill="1" applyBorder="1" applyAlignment="1">
      <alignment vertical="center"/>
    </xf>
    <xf numFmtId="178" fontId="5" fillId="0" borderId="12" xfId="42" applyNumberFormat="1" applyFont="1" applyFill="1" applyBorder="1" applyAlignment="1">
      <alignment vertical="center"/>
    </xf>
    <xf numFmtId="178" fontId="5" fillId="0" borderId="0" xfId="42" applyNumberFormat="1" applyFont="1" applyFill="1" applyBorder="1" applyAlignment="1">
      <alignment horizontal="right" wrapText="1"/>
    </xf>
    <xf numFmtId="178" fontId="5" fillId="0" borderId="0" xfId="42" applyNumberFormat="1" applyFont="1" applyFill="1" applyBorder="1" applyAlignment="1">
      <alignment horizontal="left"/>
    </xf>
    <xf numFmtId="178" fontId="5" fillId="0" borderId="11" xfId="42" applyNumberFormat="1" applyFont="1" applyFill="1" applyBorder="1" applyAlignment="1">
      <alignment horizontal="center" wrapText="1"/>
    </xf>
    <xf numFmtId="178" fontId="5" fillId="0" borderId="11" xfId="42" applyNumberFormat="1" applyFont="1" applyFill="1" applyBorder="1" applyAlignment="1">
      <alignment horizontal="right" wrapText="1"/>
    </xf>
    <xf numFmtId="178" fontId="5" fillId="0" borderId="0" xfId="42" applyNumberFormat="1" applyFont="1" applyFill="1" applyBorder="1" applyAlignment="1">
      <alignment horizontal="right"/>
    </xf>
    <xf numFmtId="178" fontId="6" fillId="34" borderId="13" xfId="42" applyNumberFormat="1" applyFont="1" applyFill="1" applyBorder="1" applyAlignment="1">
      <alignment vertical="center"/>
    </xf>
    <xf numFmtId="178" fontId="6" fillId="34" borderId="14" xfId="42" applyNumberFormat="1" applyFont="1" applyFill="1" applyBorder="1" applyAlignment="1">
      <alignment vertical="center"/>
    </xf>
    <xf numFmtId="178" fontId="6" fillId="34" borderId="14" xfId="42" applyNumberFormat="1" applyFont="1" applyFill="1" applyBorder="1" applyAlignment="1">
      <alignment horizontal="left" vertical="center"/>
    </xf>
    <xf numFmtId="178" fontId="6" fillId="34" borderId="14" xfId="42" applyNumberFormat="1" applyFont="1" applyFill="1" applyBorder="1" applyAlignment="1">
      <alignment horizontal="right" vertical="center"/>
    </xf>
    <xf numFmtId="178" fontId="6" fillId="34" borderId="15" xfId="42" applyNumberFormat="1" applyFont="1" applyFill="1" applyBorder="1" applyAlignment="1">
      <alignment horizontal="right" vertical="center"/>
    </xf>
    <xf numFmtId="178" fontId="6" fillId="34" borderId="16" xfId="42" applyNumberFormat="1" applyFont="1" applyFill="1" applyBorder="1" applyAlignment="1">
      <alignment horizontal="center" vertical="center"/>
    </xf>
    <xf numFmtId="178" fontId="6" fillId="34" borderId="16" xfId="42" applyNumberFormat="1" applyFont="1" applyFill="1" applyBorder="1" applyAlignment="1">
      <alignment vertical="center"/>
    </xf>
    <xf numFmtId="178" fontId="6" fillId="34" borderId="0" xfId="42" applyNumberFormat="1" applyFont="1" applyFill="1" applyBorder="1" applyAlignment="1">
      <alignment vertical="center"/>
    </xf>
    <xf numFmtId="178" fontId="6" fillId="34" borderId="17" xfId="42" applyNumberFormat="1" applyFont="1" applyFill="1" applyBorder="1" applyAlignment="1">
      <alignment vertical="center"/>
    </xf>
    <xf numFmtId="178" fontId="6" fillId="34" borderId="0" xfId="42" applyNumberFormat="1" applyFont="1" applyFill="1" applyBorder="1" applyAlignment="1">
      <alignment horizontal="center" vertical="center"/>
    </xf>
    <xf numFmtId="178" fontId="6" fillId="34" borderId="0" xfId="42" applyNumberFormat="1" applyFont="1" applyFill="1" applyBorder="1" applyAlignment="1">
      <alignment horizontal="left" vertical="center"/>
    </xf>
    <xf numFmtId="178" fontId="6" fillId="34" borderId="0" xfId="42" applyNumberFormat="1" applyFont="1" applyFill="1" applyBorder="1" applyAlignment="1">
      <alignment horizontal="right" vertical="center"/>
    </xf>
    <xf numFmtId="178" fontId="6" fillId="34" borderId="17" xfId="42" applyNumberFormat="1" applyFont="1" applyFill="1" applyBorder="1" applyAlignment="1">
      <alignment horizontal="right" vertical="center"/>
    </xf>
    <xf numFmtId="178" fontId="6" fillId="34" borderId="18" xfId="42" applyNumberFormat="1" applyFont="1" applyFill="1" applyBorder="1" applyAlignment="1">
      <alignment horizontal="center" vertical="center"/>
    </xf>
    <xf numFmtId="178" fontId="6" fillId="34" borderId="19" xfId="42" applyNumberFormat="1" applyFont="1" applyFill="1" applyBorder="1" applyAlignment="1">
      <alignment horizontal="center" vertical="center"/>
    </xf>
    <xf numFmtId="178" fontId="6" fillId="34" borderId="19" xfId="42" applyNumberFormat="1" applyFont="1" applyFill="1" applyBorder="1" applyAlignment="1">
      <alignment horizontal="left" vertical="center"/>
    </xf>
    <xf numFmtId="178" fontId="6" fillId="34" borderId="19" xfId="42" applyNumberFormat="1" applyFont="1" applyFill="1" applyBorder="1" applyAlignment="1">
      <alignment horizontal="right" vertical="center"/>
    </xf>
    <xf numFmtId="178" fontId="6" fillId="34" borderId="20" xfId="42" applyNumberFormat="1" applyFont="1" applyFill="1" applyBorder="1" applyAlignment="1">
      <alignment horizontal="right" vertical="center"/>
    </xf>
    <xf numFmtId="178" fontId="5" fillId="0" borderId="0" xfId="42" applyNumberFormat="1" applyFont="1" applyFill="1" applyBorder="1" applyAlignment="1">
      <alignment horizontal="center" wrapText="1"/>
    </xf>
    <xf numFmtId="178" fontId="5" fillId="35" borderId="0" xfId="42" applyNumberFormat="1" applyFont="1" applyFill="1" applyAlignment="1">
      <alignment vertical="center"/>
    </xf>
    <xf numFmtId="178" fontId="5" fillId="35" borderId="0" xfId="42" applyNumberFormat="1" applyFont="1" applyFill="1" applyAlignment="1">
      <alignment horizontal="left" vertical="center"/>
    </xf>
    <xf numFmtId="178" fontId="5" fillId="35" borderId="0" xfId="42" applyNumberFormat="1" applyFont="1" applyFill="1" applyBorder="1" applyAlignment="1">
      <alignment vertical="center"/>
    </xf>
    <xf numFmtId="178" fontId="5" fillId="35" borderId="0" xfId="42" applyNumberFormat="1" applyFont="1" applyFill="1" applyBorder="1" applyAlignment="1">
      <alignment horizontal="right" vertical="center"/>
    </xf>
    <xf numFmtId="180" fontId="5" fillId="0" borderId="0" xfId="44" applyNumberFormat="1" applyFont="1" applyFill="1" applyBorder="1" applyAlignment="1">
      <alignment horizontal="right" vertical="center"/>
    </xf>
    <xf numFmtId="180" fontId="5" fillId="0" borderId="0" xfId="44" applyNumberFormat="1" applyFont="1" applyFill="1" applyBorder="1" applyAlignment="1">
      <alignment vertical="center"/>
    </xf>
    <xf numFmtId="178" fontId="5" fillId="0" borderId="0" xfId="42" applyNumberFormat="1" applyFont="1" applyFill="1" applyBorder="1" applyAlignment="1">
      <alignment horizontal="left" vertical="center"/>
    </xf>
    <xf numFmtId="178" fontId="5" fillId="34" borderId="0" xfId="42" applyNumberFormat="1" applyFont="1" applyFill="1" applyAlignment="1">
      <alignment vertical="center"/>
    </xf>
    <xf numFmtId="178" fontId="5" fillId="34" borderId="0" xfId="42" applyNumberFormat="1" applyFont="1" applyFill="1" applyBorder="1" applyAlignment="1">
      <alignment vertical="center"/>
    </xf>
    <xf numFmtId="178" fontId="5" fillId="34" borderId="0" xfId="42" applyNumberFormat="1" applyFont="1" applyFill="1" applyBorder="1" applyAlignment="1">
      <alignment horizontal="right" vertical="center"/>
    </xf>
    <xf numFmtId="178" fontId="5" fillId="34" borderId="0" xfId="42" applyNumberFormat="1" applyFont="1" applyFill="1" applyAlignment="1">
      <alignment horizontal="left" vertical="center"/>
    </xf>
    <xf numFmtId="178" fontId="5" fillId="34" borderId="0" xfId="42" applyNumberFormat="1" applyFont="1" applyFill="1" applyAlignment="1">
      <alignment horizontal="right" vertical="center"/>
    </xf>
    <xf numFmtId="178" fontId="5" fillId="34" borderId="10" xfId="42" applyNumberFormat="1" applyFont="1" applyFill="1" applyBorder="1" applyAlignment="1">
      <alignment vertical="center"/>
    </xf>
    <xf numFmtId="178" fontId="5" fillId="34" borderId="0" xfId="42" applyNumberFormat="1" applyFont="1" applyFill="1" applyBorder="1" applyAlignment="1">
      <alignment horizontal="left" vertical="center"/>
    </xf>
    <xf numFmtId="178" fontId="5" fillId="34" borderId="12" xfId="42" applyNumberFormat="1" applyFont="1" applyFill="1" applyBorder="1" applyAlignment="1">
      <alignment vertical="center"/>
    </xf>
    <xf numFmtId="178" fontId="5" fillId="34" borderId="12" xfId="42" applyNumberFormat="1" applyFont="1" applyFill="1" applyBorder="1" applyAlignment="1">
      <alignment horizontal="right" vertical="center"/>
    </xf>
    <xf numFmtId="178" fontId="5" fillId="34" borderId="11" xfId="42" applyNumberFormat="1" applyFont="1" applyFill="1" applyBorder="1" applyAlignment="1">
      <alignment vertical="center"/>
    </xf>
    <xf numFmtId="178" fontId="5" fillId="34" borderId="11" xfId="42" applyNumberFormat="1" applyFont="1" applyFill="1" applyBorder="1" applyAlignment="1">
      <alignment horizontal="right" vertical="center"/>
    </xf>
    <xf numFmtId="178" fontId="5" fillId="0" borderId="12" xfId="42" applyNumberFormat="1" applyFont="1" applyFill="1" applyBorder="1" applyAlignment="1">
      <alignment horizontal="right" vertical="center"/>
    </xf>
    <xf numFmtId="178" fontId="5" fillId="0" borderId="0" xfId="42" applyNumberFormat="1" applyFont="1" applyFill="1" applyAlignment="1" quotePrefix="1">
      <alignment vertical="center"/>
    </xf>
    <xf numFmtId="180" fontId="5" fillId="0" borderId="21" xfId="44" applyNumberFormat="1" applyFont="1" applyFill="1" applyBorder="1" applyAlignment="1">
      <alignment vertical="center"/>
    </xf>
    <xf numFmtId="178" fontId="5" fillId="0" borderId="21" xfId="42" applyNumberFormat="1" applyFont="1" applyFill="1" applyBorder="1" applyAlignment="1">
      <alignment vertical="center"/>
    </xf>
    <xf numFmtId="178" fontId="6" fillId="34" borderId="16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1434"/>
  <sheetViews>
    <sheetView showGridLines="0" tabSelected="1" zoomScaleSheetLayoutView="100" zoomScalePageLayoutView="0" workbookViewId="0" topLeftCell="B2">
      <selection activeCell="B2" sqref="B2"/>
    </sheetView>
  </sheetViews>
  <sheetFormatPr defaultColWidth="15.7109375" defaultRowHeight="12.75"/>
  <cols>
    <col min="1" max="1" width="0" style="1" hidden="1" customWidth="1"/>
    <col min="2" max="3" width="1.7109375" style="1" customWidth="1"/>
    <col min="4" max="4" width="50.28125" style="2" customWidth="1"/>
    <col min="5" max="5" width="1.7109375" style="3" customWidth="1"/>
    <col min="6" max="6" width="12.8515625" style="1" customWidth="1"/>
    <col min="7" max="7" width="1.7109375" style="3" customWidth="1"/>
    <col min="8" max="8" width="12.8515625" style="4" customWidth="1"/>
    <col min="9" max="9" width="1.7109375" style="3" customWidth="1"/>
    <col min="10" max="10" width="12.8515625" style="4" customWidth="1"/>
    <col min="11" max="11" width="1.7109375" style="3" customWidth="1"/>
    <col min="12" max="12" width="12.8515625" style="4" customWidth="1"/>
    <col min="13" max="13" width="1.7109375" style="3" customWidth="1"/>
    <col min="14" max="14" width="12.8515625" style="1" customWidth="1"/>
    <col min="15" max="15" width="1.7109375" style="3" customWidth="1"/>
    <col min="16" max="16" width="12.8515625" style="1" customWidth="1"/>
    <col min="17" max="17" width="1.7109375" style="3" customWidth="1"/>
    <col min="18" max="18" width="12.8515625" style="4" customWidth="1"/>
    <col min="19" max="20" width="1.7109375" style="3" hidden="1" customWidth="1"/>
    <col min="21" max="21" width="15.7109375" style="1" hidden="1" customWidth="1"/>
    <col min="22" max="23" width="1.7109375" style="3" hidden="1" customWidth="1"/>
    <col min="24" max="24" width="15.7109375" style="4" hidden="1" customWidth="1"/>
    <col min="25" max="26" width="1.7109375" style="3" hidden="1" customWidth="1"/>
    <col min="27" max="27" width="15.7109375" style="4" hidden="1" customWidth="1"/>
    <col min="28" max="29" width="1.7109375" style="3" hidden="1" customWidth="1"/>
    <col min="30" max="30" width="15.7109375" style="4" hidden="1" customWidth="1"/>
    <col min="31" max="32" width="1.7109375" style="3" hidden="1" customWidth="1"/>
    <col min="33" max="33" width="15.7109375" style="1" hidden="1" customWidth="1"/>
    <col min="34" max="35" width="1.7109375" style="3" hidden="1" customWidth="1"/>
    <col min="36" max="36" width="15.7109375" style="1" hidden="1" customWidth="1"/>
    <col min="37" max="38" width="1.7109375" style="3" hidden="1" customWidth="1"/>
    <col min="39" max="39" width="15.7109375" style="4" hidden="1" customWidth="1"/>
    <col min="40" max="41" width="1.7109375" style="3" hidden="1" customWidth="1"/>
    <col min="42" max="42" width="15.7109375" style="4" hidden="1" customWidth="1"/>
    <col min="43" max="44" width="0" style="1" hidden="1" customWidth="1"/>
    <col min="45" max="16384" width="15.7109375" style="1" customWidth="1"/>
  </cols>
  <sheetData>
    <row r="1" spans="1:43" ht="12" hidden="1">
      <c r="A1" s="1" t="s">
        <v>35</v>
      </c>
      <c r="D1" s="2" t="s">
        <v>189</v>
      </c>
      <c r="E1" s="3" t="s">
        <v>32</v>
      </c>
      <c r="K1" s="1"/>
      <c r="M1" s="1"/>
      <c r="O1" s="1"/>
      <c r="P1" s="4"/>
      <c r="Q1" s="1"/>
      <c r="U1" s="1" t="s">
        <v>33</v>
      </c>
      <c r="X1" s="4" t="s">
        <v>29</v>
      </c>
      <c r="AA1" s="4" t="s">
        <v>30</v>
      </c>
      <c r="AB1" s="1"/>
      <c r="AD1" s="4" t="s">
        <v>312</v>
      </c>
      <c r="AE1" s="1"/>
      <c r="AG1" s="1" t="s">
        <v>43</v>
      </c>
      <c r="AH1" s="1"/>
      <c r="AJ1" s="4" t="s">
        <v>354</v>
      </c>
      <c r="AK1" s="1"/>
      <c r="AM1" s="4" t="s">
        <v>44</v>
      </c>
      <c r="AN1" s="1"/>
      <c r="AP1" s="4" t="s">
        <v>349</v>
      </c>
      <c r="AQ1" s="4"/>
    </row>
    <row r="2" spans="11:43" ht="12.75" thickBot="1">
      <c r="K2" s="1"/>
      <c r="M2" s="1"/>
      <c r="O2" s="1"/>
      <c r="P2" s="4"/>
      <c r="Q2" s="1"/>
      <c r="AB2" s="1"/>
      <c r="AE2" s="1"/>
      <c r="AH2" s="1"/>
      <c r="AJ2" s="4"/>
      <c r="AK2" s="1"/>
      <c r="AN2" s="1"/>
      <c r="AQ2" s="4"/>
    </row>
    <row r="3" spans="2:43" ht="4.5" customHeight="1">
      <c r="B3" s="18"/>
      <c r="C3" s="19"/>
      <c r="D3" s="20"/>
      <c r="E3" s="19"/>
      <c r="F3" s="19"/>
      <c r="G3" s="19"/>
      <c r="H3" s="21"/>
      <c r="I3" s="19"/>
      <c r="J3" s="21"/>
      <c r="K3" s="19"/>
      <c r="L3" s="21"/>
      <c r="M3" s="19"/>
      <c r="N3" s="19"/>
      <c r="O3" s="19"/>
      <c r="P3" s="21"/>
      <c r="Q3" s="19"/>
      <c r="R3" s="22"/>
      <c r="AB3" s="1"/>
      <c r="AE3" s="1"/>
      <c r="AH3" s="1"/>
      <c r="AJ3" s="4"/>
      <c r="AK3" s="1"/>
      <c r="AN3" s="1"/>
      <c r="AQ3" s="4"/>
    </row>
    <row r="4" spans="2:43" ht="12.75">
      <c r="B4" s="59" t="str">
        <f>UPPER("University of New Orleans")</f>
        <v>UNIVERSITY OF NEW ORLEANS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AB4" s="1"/>
      <c r="AE4" s="1"/>
      <c r="AH4" s="1"/>
      <c r="AK4" s="1"/>
      <c r="AM4" s="4" t="str">
        <f>""&amp;LYN</f>
        <v>ANALYSIS C-2A 0912A</v>
      </c>
      <c r="AN4" s="1"/>
      <c r="AQ4" s="1" t="s">
        <v>463</v>
      </c>
    </row>
    <row r="5" spans="2:40" ht="6" customHeight="1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AB5" s="1"/>
      <c r="AE5" s="1"/>
      <c r="AH5" s="1"/>
      <c r="AK5" s="1"/>
      <c r="AN5" s="1"/>
    </row>
    <row r="6" spans="2:43" ht="12.75">
      <c r="B6" s="59" t="s">
        <v>465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X6" s="1"/>
      <c r="AM6" s="1"/>
      <c r="AP6" s="1"/>
      <c r="AQ6" s="1" t="s">
        <v>464</v>
      </c>
    </row>
    <row r="7" spans="2:24" ht="12.75">
      <c r="B7" s="59" t="s">
        <v>481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  <c r="X7" s="1"/>
    </row>
    <row r="8" spans="1:42" s="5" customFormat="1" ht="12" hidden="1">
      <c r="A8" s="5" t="s">
        <v>32</v>
      </c>
      <c r="B8" s="23"/>
      <c r="C8" s="27"/>
      <c r="D8" s="28" t="s">
        <v>32</v>
      </c>
      <c r="E8" s="27"/>
      <c r="F8" s="27" t="s">
        <v>32</v>
      </c>
      <c r="G8" s="27"/>
      <c r="H8" s="29" t="s">
        <v>32</v>
      </c>
      <c r="I8" s="27"/>
      <c r="J8" s="29" t="s">
        <v>32</v>
      </c>
      <c r="K8" s="27"/>
      <c r="L8" s="29" t="s">
        <v>32</v>
      </c>
      <c r="M8" s="27"/>
      <c r="N8" s="27" t="s">
        <v>32</v>
      </c>
      <c r="O8" s="27"/>
      <c r="P8" s="27" t="s">
        <v>32</v>
      </c>
      <c r="Q8" s="27"/>
      <c r="R8" s="30" t="s">
        <v>32</v>
      </c>
      <c r="S8" s="6"/>
      <c r="T8" s="6"/>
      <c r="U8" s="5" t="s">
        <v>32</v>
      </c>
      <c r="V8" s="6"/>
      <c r="W8" s="6"/>
      <c r="X8" s="4" t="s">
        <v>32</v>
      </c>
      <c r="Y8" s="6"/>
      <c r="Z8" s="6"/>
      <c r="AA8" s="4" t="s">
        <v>32</v>
      </c>
      <c r="AB8" s="6"/>
      <c r="AC8" s="6"/>
      <c r="AD8" s="4" t="s">
        <v>32</v>
      </c>
      <c r="AE8" s="6"/>
      <c r="AF8" s="6"/>
      <c r="AG8" s="5" t="s">
        <v>32</v>
      </c>
      <c r="AH8" s="6"/>
      <c r="AI8" s="6"/>
      <c r="AJ8" s="5" t="s">
        <v>32</v>
      </c>
      <c r="AK8" s="6"/>
      <c r="AL8" s="6"/>
      <c r="AM8" s="4" t="s">
        <v>32</v>
      </c>
      <c r="AN8" s="6"/>
      <c r="AO8" s="6"/>
      <c r="AP8" s="4" t="s">
        <v>32</v>
      </c>
    </row>
    <row r="9" spans="2:42" s="5" customFormat="1" ht="12" hidden="1">
      <c r="B9" s="23"/>
      <c r="C9" s="27"/>
      <c r="D9" s="28"/>
      <c r="E9" s="27"/>
      <c r="F9" s="27"/>
      <c r="G9" s="27"/>
      <c r="H9" s="29"/>
      <c r="I9" s="27"/>
      <c r="J9" s="29"/>
      <c r="K9" s="27"/>
      <c r="L9" s="29"/>
      <c r="M9" s="27"/>
      <c r="N9" s="27"/>
      <c r="O9" s="27"/>
      <c r="P9" s="27"/>
      <c r="Q9" s="27"/>
      <c r="R9" s="30"/>
      <c r="S9" s="6"/>
      <c r="T9" s="6"/>
      <c r="V9" s="6"/>
      <c r="W9" s="6"/>
      <c r="X9" s="4"/>
      <c r="Y9" s="6"/>
      <c r="Z9" s="6"/>
      <c r="AA9" s="4"/>
      <c r="AB9" s="6"/>
      <c r="AC9" s="6"/>
      <c r="AD9" s="4"/>
      <c r="AE9" s="6"/>
      <c r="AF9" s="6"/>
      <c r="AH9" s="6"/>
      <c r="AI9" s="6"/>
      <c r="AK9" s="6"/>
      <c r="AL9" s="6"/>
      <c r="AM9" s="4"/>
      <c r="AN9" s="6"/>
      <c r="AO9" s="6"/>
      <c r="AP9" s="4"/>
    </row>
    <row r="10" spans="2:42" s="5" customFormat="1" ht="12" hidden="1">
      <c r="B10" s="23"/>
      <c r="C10" s="27"/>
      <c r="D10" s="28"/>
      <c r="E10" s="27"/>
      <c r="F10" s="27"/>
      <c r="G10" s="27"/>
      <c r="H10" s="29"/>
      <c r="I10" s="27"/>
      <c r="J10" s="29"/>
      <c r="K10" s="27"/>
      <c r="L10" s="29"/>
      <c r="M10" s="27"/>
      <c r="N10" s="27"/>
      <c r="O10" s="27"/>
      <c r="P10" s="27"/>
      <c r="Q10" s="27"/>
      <c r="R10" s="30"/>
      <c r="S10" s="6"/>
      <c r="T10" s="6"/>
      <c r="V10" s="6"/>
      <c r="W10" s="6"/>
      <c r="X10" s="4"/>
      <c r="Y10" s="6"/>
      <c r="Z10" s="6"/>
      <c r="AA10" s="4"/>
      <c r="AB10" s="6"/>
      <c r="AC10" s="6"/>
      <c r="AD10" s="4"/>
      <c r="AE10" s="6"/>
      <c r="AF10" s="6"/>
      <c r="AH10" s="6"/>
      <c r="AI10" s="6"/>
      <c r="AK10" s="6"/>
      <c r="AL10" s="6"/>
      <c r="AM10" s="4"/>
      <c r="AN10" s="6"/>
      <c r="AO10" s="6"/>
      <c r="AP10" s="4"/>
    </row>
    <row r="11" spans="2:42" s="5" customFormat="1" ht="4.5" customHeight="1" thickBot="1">
      <c r="B11" s="31"/>
      <c r="C11" s="32"/>
      <c r="D11" s="33"/>
      <c r="E11" s="32"/>
      <c r="F11" s="32"/>
      <c r="G11" s="32"/>
      <c r="H11" s="34"/>
      <c r="I11" s="32"/>
      <c r="J11" s="34"/>
      <c r="K11" s="32"/>
      <c r="L11" s="34"/>
      <c r="M11" s="32"/>
      <c r="N11" s="32"/>
      <c r="O11" s="32"/>
      <c r="P11" s="32"/>
      <c r="Q11" s="32"/>
      <c r="R11" s="35"/>
      <c r="S11" s="6"/>
      <c r="T11" s="6"/>
      <c r="V11" s="6"/>
      <c r="W11" s="6"/>
      <c r="X11" s="4"/>
      <c r="Y11" s="6"/>
      <c r="Z11" s="6"/>
      <c r="AA11" s="4"/>
      <c r="AB11" s="6"/>
      <c r="AC11" s="6"/>
      <c r="AD11" s="4"/>
      <c r="AE11" s="6"/>
      <c r="AF11" s="6"/>
      <c r="AH11" s="6"/>
      <c r="AI11" s="6"/>
      <c r="AK11" s="6"/>
      <c r="AL11" s="6"/>
      <c r="AM11" s="4"/>
      <c r="AN11" s="6"/>
      <c r="AO11" s="6"/>
      <c r="AP11" s="4"/>
    </row>
    <row r="12" spans="4:42" s="5" customFormat="1" ht="12">
      <c r="D12" s="2"/>
      <c r="E12" s="6"/>
      <c r="G12" s="6"/>
      <c r="H12" s="4"/>
      <c r="I12" s="6"/>
      <c r="J12" s="4"/>
      <c r="K12" s="6"/>
      <c r="L12" s="4"/>
      <c r="M12" s="6"/>
      <c r="O12" s="6"/>
      <c r="Q12" s="6"/>
      <c r="R12" s="4"/>
      <c r="S12" s="6"/>
      <c r="T12" s="6"/>
      <c r="V12" s="6"/>
      <c r="W12" s="6"/>
      <c r="X12" s="4"/>
      <c r="Y12" s="6"/>
      <c r="Z12" s="6"/>
      <c r="AA12" s="4"/>
      <c r="AB12" s="6"/>
      <c r="AC12" s="6"/>
      <c r="AD12" s="4"/>
      <c r="AE12" s="6"/>
      <c r="AF12" s="6"/>
      <c r="AH12" s="6"/>
      <c r="AI12" s="6"/>
      <c r="AK12" s="6"/>
      <c r="AL12" s="6"/>
      <c r="AM12" s="4"/>
      <c r="AN12" s="6"/>
      <c r="AO12" s="6"/>
      <c r="AP12" s="4"/>
    </row>
    <row r="13" spans="1:48" s="13" customFormat="1" ht="24" customHeight="1">
      <c r="A13" s="13" t="s">
        <v>32</v>
      </c>
      <c r="D13" s="14"/>
      <c r="F13" s="15" t="s">
        <v>34</v>
      </c>
      <c r="H13" s="15" t="s">
        <v>36</v>
      </c>
      <c r="J13" s="15" t="s">
        <v>37</v>
      </c>
      <c r="L13" s="15" t="s">
        <v>38</v>
      </c>
      <c r="N13" s="15" t="s">
        <v>39</v>
      </c>
      <c r="P13" s="15" t="s">
        <v>40</v>
      </c>
      <c r="R13" s="15" t="s">
        <v>41</v>
      </c>
      <c r="S13" s="16"/>
      <c r="T13" s="16"/>
      <c r="U13" s="15" t="s">
        <v>34</v>
      </c>
      <c r="V13" s="16"/>
      <c r="W13" s="16"/>
      <c r="X13" s="15" t="s">
        <v>36</v>
      </c>
      <c r="Y13" s="16"/>
      <c r="Z13" s="16"/>
      <c r="AA13" s="15" t="s">
        <v>37</v>
      </c>
      <c r="AB13" s="16"/>
      <c r="AC13" s="16"/>
      <c r="AD13" s="15" t="s">
        <v>38</v>
      </c>
      <c r="AE13" s="16"/>
      <c r="AF13" s="16"/>
      <c r="AG13" s="15" t="s">
        <v>39</v>
      </c>
      <c r="AH13" s="16"/>
      <c r="AI13" s="16"/>
      <c r="AJ13" s="15" t="s">
        <v>40</v>
      </c>
      <c r="AK13" s="16"/>
      <c r="AL13" s="16"/>
      <c r="AM13" s="15" t="s">
        <v>41</v>
      </c>
      <c r="AN13" s="16"/>
      <c r="AO13" s="16"/>
      <c r="AP13" s="15" t="s">
        <v>355</v>
      </c>
      <c r="AQ13" s="17"/>
      <c r="AR13" s="17"/>
      <c r="AS13" s="17"/>
      <c r="AT13" s="17"/>
      <c r="AU13" s="17"/>
      <c r="AV13" s="17"/>
    </row>
    <row r="14" spans="4:48" s="13" customFormat="1" ht="12" customHeight="1">
      <c r="D14" s="14"/>
      <c r="F14" s="36"/>
      <c r="H14" s="36"/>
      <c r="J14" s="36"/>
      <c r="L14" s="36"/>
      <c r="N14" s="36"/>
      <c r="P14" s="36"/>
      <c r="R14" s="36"/>
      <c r="U14" s="36"/>
      <c r="X14" s="36"/>
      <c r="AA14" s="36"/>
      <c r="AD14" s="36"/>
      <c r="AG14" s="36"/>
      <c r="AJ14" s="36"/>
      <c r="AM14" s="36"/>
      <c r="AP14" s="36"/>
      <c r="AQ14" s="17"/>
      <c r="AR14" s="17"/>
      <c r="AS14" s="17"/>
      <c r="AT14" s="17"/>
      <c r="AU14" s="17"/>
      <c r="AV14" s="17"/>
    </row>
    <row r="15" spans="1:44" ht="12" customHeight="1">
      <c r="A15" s="44" t="s">
        <v>31</v>
      </c>
      <c r="B15" s="47" t="s">
        <v>182</v>
      </c>
      <c r="C15" s="44"/>
      <c r="D15" s="47"/>
      <c r="E15" s="44"/>
      <c r="F15" s="44"/>
      <c r="G15" s="44"/>
      <c r="H15" s="48"/>
      <c r="I15" s="44"/>
      <c r="J15" s="48"/>
      <c r="K15" s="44"/>
      <c r="L15" s="48"/>
      <c r="M15" s="44"/>
      <c r="N15" s="44"/>
      <c r="O15" s="44"/>
      <c r="P15" s="44"/>
      <c r="Q15" s="44"/>
      <c r="R15" s="48"/>
      <c r="S15" s="44"/>
      <c r="T15" s="44"/>
      <c r="U15" s="44"/>
      <c r="V15" s="44"/>
      <c r="W15" s="44"/>
      <c r="X15" s="48"/>
      <c r="Y15" s="44"/>
      <c r="Z15" s="44"/>
      <c r="AA15" s="48"/>
      <c r="AB15" s="44"/>
      <c r="AC15" s="44"/>
      <c r="AD15" s="48"/>
      <c r="AE15" s="44"/>
      <c r="AF15" s="44"/>
      <c r="AG15" s="44"/>
      <c r="AH15" s="44"/>
      <c r="AI15" s="44"/>
      <c r="AJ15" s="44"/>
      <c r="AK15" s="44"/>
      <c r="AL15" s="44"/>
      <c r="AM15" s="48"/>
      <c r="AN15" s="44"/>
      <c r="AO15" s="44"/>
      <c r="AP15" s="48"/>
      <c r="AQ15" s="44"/>
      <c r="AR15" s="44"/>
    </row>
    <row r="16" spans="2:41" ht="15" customHeight="1">
      <c r="B16" s="1" t="s">
        <v>52</v>
      </c>
      <c r="E16" s="1"/>
      <c r="G16" s="1"/>
      <c r="I16" s="1"/>
      <c r="K16" s="1"/>
      <c r="M16" s="1"/>
      <c r="O16" s="1"/>
      <c r="Q16" s="1"/>
      <c r="S16" s="1"/>
      <c r="T16" s="1"/>
      <c r="V16" s="1"/>
      <c r="W16" s="1"/>
      <c r="Y16" s="1"/>
      <c r="Z16" s="1"/>
      <c r="AB16" s="1"/>
      <c r="AC16" s="1"/>
      <c r="AE16" s="1"/>
      <c r="AF16" s="1"/>
      <c r="AH16" s="1"/>
      <c r="AI16" s="1"/>
      <c r="AK16" s="1"/>
      <c r="AL16" s="1"/>
      <c r="AN16" s="1"/>
      <c r="AO16" s="1"/>
    </row>
    <row r="17" spans="1:44" ht="12" customHeight="1">
      <c r="A17" s="44"/>
      <c r="B17" s="44"/>
      <c r="C17" s="44" t="s">
        <v>45</v>
      </c>
      <c r="D17" s="47"/>
      <c r="E17" s="44"/>
      <c r="F17" s="44"/>
      <c r="G17" s="44"/>
      <c r="H17" s="48"/>
      <c r="I17" s="44"/>
      <c r="J17" s="48"/>
      <c r="K17" s="44"/>
      <c r="L17" s="48"/>
      <c r="M17" s="44"/>
      <c r="N17" s="44"/>
      <c r="O17" s="44"/>
      <c r="P17" s="44"/>
      <c r="Q17" s="44"/>
      <c r="R17" s="48"/>
      <c r="S17" s="44"/>
      <c r="T17" s="44"/>
      <c r="U17" s="44"/>
      <c r="V17" s="44"/>
      <c r="W17" s="44"/>
      <c r="X17" s="48"/>
      <c r="Y17" s="44"/>
      <c r="Z17" s="44"/>
      <c r="AA17" s="48"/>
      <c r="AB17" s="44"/>
      <c r="AC17" s="44"/>
      <c r="AD17" s="48"/>
      <c r="AE17" s="44"/>
      <c r="AF17" s="44"/>
      <c r="AG17" s="44"/>
      <c r="AH17" s="44"/>
      <c r="AI17" s="44"/>
      <c r="AJ17" s="44"/>
      <c r="AK17" s="44"/>
      <c r="AL17" s="44"/>
      <c r="AM17" s="48"/>
      <c r="AN17" s="44"/>
      <c r="AO17" s="44"/>
      <c r="AP17" s="48"/>
      <c r="AQ17" s="44"/>
      <c r="AR17" s="44"/>
    </row>
    <row r="18" spans="1:42" ht="12">
      <c r="A18" s="1" t="s">
        <v>53</v>
      </c>
      <c r="D18" s="2" t="s">
        <v>387</v>
      </c>
      <c r="E18" s="1" t="s">
        <v>32</v>
      </c>
      <c r="F18" s="42">
        <f aca="true" t="shared" si="0" ref="F18:F30">H18+J18+L18+N18+P18+R18</f>
        <v>1310165</v>
      </c>
      <c r="G18" s="8"/>
      <c r="H18" s="42">
        <v>943112</v>
      </c>
      <c r="I18" s="8"/>
      <c r="J18" s="41">
        <v>38735</v>
      </c>
      <c r="K18" s="8"/>
      <c r="L18" s="41">
        <v>290528</v>
      </c>
      <c r="M18" s="8"/>
      <c r="N18" s="41">
        <v>604</v>
      </c>
      <c r="O18" s="8"/>
      <c r="P18" s="41">
        <v>37186</v>
      </c>
      <c r="Q18" s="8"/>
      <c r="R18" s="41">
        <v>0</v>
      </c>
      <c r="S18" s="1"/>
      <c r="T18" s="8" t="s">
        <v>42</v>
      </c>
      <c r="U18" s="8">
        <f aca="true" t="shared" si="1" ref="U18:U30">X18+AA18+AD18+AG18+AJ18+AM18</f>
        <v>1475000.8800000001</v>
      </c>
      <c r="V18" s="8"/>
      <c r="W18" s="8" t="s">
        <v>42</v>
      </c>
      <c r="X18" s="7">
        <v>1159502.53</v>
      </c>
      <c r="Y18" s="8"/>
      <c r="Z18" s="8" t="s">
        <v>42</v>
      </c>
      <c r="AA18" s="7">
        <v>25575.48</v>
      </c>
      <c r="AB18" s="8"/>
      <c r="AC18" s="8" t="s">
        <v>42</v>
      </c>
      <c r="AD18" s="7">
        <v>231860.5</v>
      </c>
      <c r="AE18" s="8"/>
      <c r="AF18" s="8" t="s">
        <v>42</v>
      </c>
      <c r="AG18" s="8">
        <v>4283.01</v>
      </c>
      <c r="AH18" s="8"/>
      <c r="AI18" s="8" t="s">
        <v>42</v>
      </c>
      <c r="AJ18" s="8">
        <v>53779.36</v>
      </c>
      <c r="AK18" s="8"/>
      <c r="AL18" s="8" t="s">
        <v>42</v>
      </c>
      <c r="AM18" s="7">
        <v>0</v>
      </c>
      <c r="AN18" s="8"/>
      <c r="AO18" s="8" t="s">
        <v>42</v>
      </c>
      <c r="AP18" s="7">
        <v>0</v>
      </c>
    </row>
    <row r="19" spans="1:44" ht="12" customHeight="1" hidden="1">
      <c r="A19" s="37" t="s">
        <v>97</v>
      </c>
      <c r="B19" s="37"/>
      <c r="C19" s="37"/>
      <c r="D19" s="38" t="s">
        <v>193</v>
      </c>
      <c r="E19" s="37" t="s">
        <v>32</v>
      </c>
      <c r="F19" s="39">
        <f t="shared" si="0"/>
        <v>0</v>
      </c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7"/>
      <c r="T19" s="39"/>
      <c r="U19" s="39">
        <f t="shared" si="1"/>
        <v>0</v>
      </c>
      <c r="V19" s="39"/>
      <c r="W19" s="39"/>
      <c r="X19" s="40">
        <v>0</v>
      </c>
      <c r="Y19" s="39"/>
      <c r="Z19" s="39"/>
      <c r="AA19" s="40">
        <v>0</v>
      </c>
      <c r="AB19" s="39"/>
      <c r="AC19" s="39"/>
      <c r="AD19" s="40">
        <v>0</v>
      </c>
      <c r="AE19" s="39"/>
      <c r="AF19" s="39"/>
      <c r="AG19" s="39">
        <v>0</v>
      </c>
      <c r="AH19" s="39"/>
      <c r="AI19" s="39"/>
      <c r="AJ19" s="39">
        <v>0</v>
      </c>
      <c r="AK19" s="39"/>
      <c r="AL19" s="39"/>
      <c r="AM19" s="40">
        <v>0</v>
      </c>
      <c r="AN19" s="39"/>
      <c r="AO19" s="39"/>
      <c r="AP19" s="40">
        <v>0</v>
      </c>
      <c r="AQ19" s="37"/>
      <c r="AR19" s="37"/>
    </row>
    <row r="20" spans="1:44" ht="12">
      <c r="A20" s="44" t="s">
        <v>54</v>
      </c>
      <c r="B20" s="44"/>
      <c r="C20" s="44"/>
      <c r="D20" s="47" t="s">
        <v>388</v>
      </c>
      <c r="E20" s="44" t="s">
        <v>32</v>
      </c>
      <c r="F20" s="45">
        <f t="shared" si="0"/>
        <v>2339137</v>
      </c>
      <c r="G20" s="45"/>
      <c r="H20" s="46">
        <v>1639780</v>
      </c>
      <c r="I20" s="45"/>
      <c r="J20" s="46">
        <v>105426</v>
      </c>
      <c r="K20" s="45"/>
      <c r="L20" s="46">
        <v>505555</v>
      </c>
      <c r="M20" s="45"/>
      <c r="N20" s="46">
        <v>7857</v>
      </c>
      <c r="O20" s="45"/>
      <c r="P20" s="46">
        <v>80519</v>
      </c>
      <c r="Q20" s="45"/>
      <c r="R20" s="46">
        <v>0</v>
      </c>
      <c r="S20" s="44"/>
      <c r="T20" s="45"/>
      <c r="U20" s="45">
        <f t="shared" si="1"/>
        <v>2665010.0999999996</v>
      </c>
      <c r="V20" s="45"/>
      <c r="W20" s="45"/>
      <c r="X20" s="46">
        <v>2049073.26</v>
      </c>
      <c r="Y20" s="45"/>
      <c r="Z20" s="45"/>
      <c r="AA20" s="46">
        <v>128899</v>
      </c>
      <c r="AB20" s="45"/>
      <c r="AC20" s="45"/>
      <c r="AD20" s="46">
        <v>407497.14</v>
      </c>
      <c r="AE20" s="45"/>
      <c r="AF20" s="45"/>
      <c r="AG20" s="45">
        <v>12503.38</v>
      </c>
      <c r="AH20" s="45"/>
      <c r="AI20" s="45"/>
      <c r="AJ20" s="45">
        <v>67037.32</v>
      </c>
      <c r="AK20" s="45"/>
      <c r="AL20" s="45"/>
      <c r="AM20" s="46">
        <v>0</v>
      </c>
      <c r="AN20" s="45"/>
      <c r="AO20" s="45"/>
      <c r="AP20" s="46">
        <v>0</v>
      </c>
      <c r="AQ20" s="44"/>
      <c r="AR20" s="44"/>
    </row>
    <row r="21" spans="1:42" ht="12" hidden="1">
      <c r="A21" s="1" t="s">
        <v>98</v>
      </c>
      <c r="D21" s="2" t="s">
        <v>389</v>
      </c>
      <c r="E21" s="1" t="s">
        <v>32</v>
      </c>
      <c r="F21" s="8">
        <f t="shared" si="0"/>
        <v>0</v>
      </c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1"/>
      <c r="T21" s="8"/>
      <c r="U21" s="8">
        <f t="shared" si="1"/>
        <v>0</v>
      </c>
      <c r="V21" s="8"/>
      <c r="W21" s="8"/>
      <c r="X21" s="7">
        <v>0</v>
      </c>
      <c r="Y21" s="8"/>
      <c r="Z21" s="8"/>
      <c r="AA21" s="7">
        <v>0</v>
      </c>
      <c r="AB21" s="8"/>
      <c r="AC21" s="8"/>
      <c r="AD21" s="7">
        <v>0</v>
      </c>
      <c r="AE21" s="8"/>
      <c r="AF21" s="8"/>
      <c r="AG21" s="8">
        <v>0</v>
      </c>
      <c r="AH21" s="8"/>
      <c r="AI21" s="8"/>
      <c r="AJ21" s="8">
        <v>0</v>
      </c>
      <c r="AK21" s="8"/>
      <c r="AL21" s="8"/>
      <c r="AM21" s="7">
        <v>0</v>
      </c>
      <c r="AN21" s="8"/>
      <c r="AO21" s="8"/>
      <c r="AP21" s="7">
        <v>0</v>
      </c>
    </row>
    <row r="22" spans="1:42" ht="12" customHeight="1">
      <c r="A22" s="1" t="s">
        <v>55</v>
      </c>
      <c r="D22" s="2" t="s">
        <v>390</v>
      </c>
      <c r="E22" s="1" t="s">
        <v>32</v>
      </c>
      <c r="F22" s="8">
        <f t="shared" si="0"/>
        <v>1911599</v>
      </c>
      <c r="G22" s="8"/>
      <c r="H22" s="7">
        <v>654352</v>
      </c>
      <c r="I22" s="8"/>
      <c r="J22" s="7">
        <v>165353</v>
      </c>
      <c r="K22" s="8"/>
      <c r="L22" s="7">
        <v>170131</v>
      </c>
      <c r="M22" s="8"/>
      <c r="N22" s="7">
        <v>95341</v>
      </c>
      <c r="O22" s="8"/>
      <c r="P22" s="7">
        <v>808749</v>
      </c>
      <c r="Q22" s="8"/>
      <c r="R22" s="7">
        <v>17673</v>
      </c>
      <c r="S22" s="1"/>
      <c r="T22" s="8"/>
      <c r="U22" s="8">
        <f t="shared" si="1"/>
        <v>1059292.6600000001</v>
      </c>
      <c r="V22" s="8"/>
      <c r="W22" s="8"/>
      <c r="X22" s="7">
        <v>460432.57</v>
      </c>
      <c r="Y22" s="8"/>
      <c r="Z22" s="8"/>
      <c r="AA22" s="7">
        <v>24952.39</v>
      </c>
      <c r="AB22" s="8"/>
      <c r="AC22" s="8"/>
      <c r="AD22" s="7">
        <v>89908.84</v>
      </c>
      <c r="AE22" s="8"/>
      <c r="AF22" s="8"/>
      <c r="AG22" s="8">
        <v>91044.06</v>
      </c>
      <c r="AH22" s="8"/>
      <c r="AI22" s="8"/>
      <c r="AJ22" s="8">
        <v>392954.8</v>
      </c>
      <c r="AK22" s="8"/>
      <c r="AL22" s="8"/>
      <c r="AM22" s="7">
        <v>0</v>
      </c>
      <c r="AN22" s="8"/>
      <c r="AO22" s="8"/>
      <c r="AP22" s="7">
        <v>0</v>
      </c>
    </row>
    <row r="23" spans="1:42" ht="12" hidden="1">
      <c r="A23" s="1" t="s">
        <v>56</v>
      </c>
      <c r="D23" s="2" t="s">
        <v>318</v>
      </c>
      <c r="E23" s="1" t="s">
        <v>32</v>
      </c>
      <c r="F23" s="8">
        <f t="shared" si="0"/>
        <v>0</v>
      </c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/>
      <c r="S23" s="1"/>
      <c r="T23" s="8"/>
      <c r="U23" s="8">
        <f t="shared" si="1"/>
        <v>627406.66</v>
      </c>
      <c r="V23" s="8"/>
      <c r="W23" s="8"/>
      <c r="X23" s="7">
        <v>475731.09</v>
      </c>
      <c r="Y23" s="8"/>
      <c r="Z23" s="8"/>
      <c r="AA23" s="7">
        <v>8288</v>
      </c>
      <c r="AB23" s="8"/>
      <c r="AC23" s="8"/>
      <c r="AD23" s="7">
        <v>95129.81</v>
      </c>
      <c r="AE23" s="8"/>
      <c r="AF23" s="8"/>
      <c r="AG23" s="8">
        <v>8141.72</v>
      </c>
      <c r="AH23" s="8"/>
      <c r="AI23" s="8"/>
      <c r="AJ23" s="8">
        <v>38596.04</v>
      </c>
      <c r="AK23" s="8"/>
      <c r="AL23" s="8"/>
      <c r="AM23" s="7">
        <v>1520</v>
      </c>
      <c r="AN23" s="8"/>
      <c r="AO23" s="8"/>
      <c r="AP23" s="7">
        <v>0</v>
      </c>
    </row>
    <row r="24" spans="1:44" ht="12">
      <c r="A24" s="46"/>
      <c r="B24" s="44"/>
      <c r="C24" s="44"/>
      <c r="D24" s="47" t="s">
        <v>318</v>
      </c>
      <c r="E24" s="44" t="s">
        <v>32</v>
      </c>
      <c r="F24" s="45">
        <f t="shared" si="0"/>
        <v>1016680</v>
      </c>
      <c r="G24" s="45"/>
      <c r="H24" s="46">
        <v>731780</v>
      </c>
      <c r="I24" s="45"/>
      <c r="J24" s="46">
        <v>12537</v>
      </c>
      <c r="K24" s="45"/>
      <c r="L24" s="46">
        <v>225426</v>
      </c>
      <c r="M24" s="45"/>
      <c r="N24" s="46">
        <v>3623</v>
      </c>
      <c r="O24" s="45"/>
      <c r="P24" s="46">
        <v>43314</v>
      </c>
      <c r="Q24" s="45"/>
      <c r="R24" s="46">
        <v>0</v>
      </c>
      <c r="S24" s="44"/>
      <c r="T24" s="45"/>
      <c r="U24" s="45">
        <f>X24+AA24+AD24+AG24+AJ24+AM24</f>
        <v>604813.22</v>
      </c>
      <c r="V24" s="45"/>
      <c r="W24" s="45"/>
      <c r="X24" s="46">
        <f>X23-X25</f>
        <v>475731.09</v>
      </c>
      <c r="Y24" s="45"/>
      <c r="Z24" s="45"/>
      <c r="AA24" s="46">
        <f>AA23-AA25</f>
        <v>8288</v>
      </c>
      <c r="AB24" s="45"/>
      <c r="AC24" s="45"/>
      <c r="AD24" s="46">
        <f>AD23-AD25</f>
        <v>95129.81</v>
      </c>
      <c r="AE24" s="45"/>
      <c r="AF24" s="45"/>
      <c r="AG24" s="46">
        <f>AG23-AG25</f>
        <v>8141.72</v>
      </c>
      <c r="AH24" s="45"/>
      <c r="AI24" s="45"/>
      <c r="AJ24" s="46">
        <f>AJ23-AJ25</f>
        <v>17522.600000000002</v>
      </c>
      <c r="AK24" s="45"/>
      <c r="AL24" s="45"/>
      <c r="AM24" s="46">
        <f>AM23-AM25</f>
        <v>0</v>
      </c>
      <c r="AN24" s="45"/>
      <c r="AO24" s="45"/>
      <c r="AP24" s="46">
        <f>AP23-AP25</f>
        <v>0</v>
      </c>
      <c r="AQ24" s="44"/>
      <c r="AR24" s="44"/>
    </row>
    <row r="25" spans="1:42" ht="12" customHeight="1" hidden="1">
      <c r="A25" s="1" t="s">
        <v>310</v>
      </c>
      <c r="D25" s="1" t="s">
        <v>311</v>
      </c>
      <c r="E25" s="1" t="s">
        <v>32</v>
      </c>
      <c r="F25" s="8">
        <f t="shared" si="0"/>
        <v>0</v>
      </c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7"/>
      <c r="S25" s="1"/>
      <c r="T25" s="8"/>
      <c r="U25" s="8">
        <f t="shared" si="1"/>
        <v>22593.44</v>
      </c>
      <c r="V25" s="8"/>
      <c r="W25" s="8"/>
      <c r="X25" s="7">
        <v>0</v>
      </c>
      <c r="Y25" s="8"/>
      <c r="Z25" s="8"/>
      <c r="AA25" s="7">
        <v>0</v>
      </c>
      <c r="AB25" s="8"/>
      <c r="AC25" s="8"/>
      <c r="AD25" s="7">
        <v>0</v>
      </c>
      <c r="AE25" s="8"/>
      <c r="AF25" s="8"/>
      <c r="AG25" s="8">
        <v>0</v>
      </c>
      <c r="AH25" s="8"/>
      <c r="AI25" s="8"/>
      <c r="AJ25" s="8">
        <v>21073.44</v>
      </c>
      <c r="AK25" s="8"/>
      <c r="AL25" s="8"/>
      <c r="AM25" s="7">
        <v>1520</v>
      </c>
      <c r="AN25" s="8"/>
      <c r="AO25" s="8"/>
      <c r="AP25" s="7">
        <v>0</v>
      </c>
    </row>
    <row r="26" spans="1:42" ht="12" hidden="1">
      <c r="A26" s="1" t="s">
        <v>57</v>
      </c>
      <c r="D26" s="2" t="s">
        <v>391</v>
      </c>
      <c r="E26" s="1" t="s">
        <v>32</v>
      </c>
      <c r="F26" s="8">
        <f t="shared" si="0"/>
        <v>0</v>
      </c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>
        <v>0</v>
      </c>
      <c r="S26" s="1"/>
      <c r="T26" s="8"/>
      <c r="U26" s="8">
        <f t="shared" si="1"/>
        <v>6880.83</v>
      </c>
      <c r="V26" s="8"/>
      <c r="W26" s="8"/>
      <c r="X26" s="7">
        <v>0</v>
      </c>
      <c r="Y26" s="8"/>
      <c r="Z26" s="8"/>
      <c r="AA26" s="7">
        <v>4985.12</v>
      </c>
      <c r="AB26" s="8"/>
      <c r="AC26" s="8"/>
      <c r="AD26" s="7">
        <v>0</v>
      </c>
      <c r="AE26" s="8"/>
      <c r="AF26" s="8"/>
      <c r="AG26" s="8">
        <v>0</v>
      </c>
      <c r="AH26" s="8"/>
      <c r="AI26" s="8"/>
      <c r="AJ26" s="8">
        <v>1895.71</v>
      </c>
      <c r="AK26" s="8"/>
      <c r="AL26" s="8"/>
      <c r="AM26" s="7">
        <v>0</v>
      </c>
      <c r="AN26" s="8"/>
      <c r="AO26" s="8"/>
      <c r="AP26" s="7">
        <v>0</v>
      </c>
    </row>
    <row r="27" spans="1:42" ht="12" customHeight="1">
      <c r="A27" s="1" t="s">
        <v>58</v>
      </c>
      <c r="D27" s="2" t="s">
        <v>392</v>
      </c>
      <c r="E27" s="1" t="s">
        <v>32</v>
      </c>
      <c r="F27" s="8">
        <f t="shared" si="0"/>
        <v>2092409</v>
      </c>
      <c r="G27" s="8"/>
      <c r="H27" s="7">
        <v>1561642</v>
      </c>
      <c r="I27" s="8"/>
      <c r="J27" s="7">
        <v>-695</v>
      </c>
      <c r="K27" s="8"/>
      <c r="L27" s="7">
        <v>482038</v>
      </c>
      <c r="M27" s="8"/>
      <c r="N27" s="7">
        <v>6401</v>
      </c>
      <c r="O27" s="8"/>
      <c r="P27" s="7">
        <v>42847</v>
      </c>
      <c r="Q27" s="8"/>
      <c r="R27" s="7">
        <v>176</v>
      </c>
      <c r="S27" s="1"/>
      <c r="T27" s="8"/>
      <c r="U27" s="8">
        <f t="shared" si="1"/>
        <v>2151627.42</v>
      </c>
      <c r="V27" s="8"/>
      <c r="W27" s="8"/>
      <c r="X27" s="7">
        <v>1727499.73</v>
      </c>
      <c r="Y27" s="8"/>
      <c r="Z27" s="8"/>
      <c r="AA27" s="7">
        <v>19039.78</v>
      </c>
      <c r="AB27" s="8"/>
      <c r="AC27" s="8"/>
      <c r="AD27" s="7">
        <v>345440.34</v>
      </c>
      <c r="AE27" s="8"/>
      <c r="AF27" s="8"/>
      <c r="AG27" s="8">
        <v>9422.01</v>
      </c>
      <c r="AH27" s="8"/>
      <c r="AI27" s="8"/>
      <c r="AJ27" s="8">
        <v>49725.54</v>
      </c>
      <c r="AK27" s="8"/>
      <c r="AL27" s="8"/>
      <c r="AM27" s="7">
        <v>500.02</v>
      </c>
      <c r="AN27" s="8"/>
      <c r="AO27" s="8"/>
      <c r="AP27" s="7">
        <v>0</v>
      </c>
    </row>
    <row r="28" spans="1:42" ht="12">
      <c r="A28" s="1" t="s">
        <v>59</v>
      </c>
      <c r="B28" s="44"/>
      <c r="C28" s="44"/>
      <c r="D28" s="47" t="s">
        <v>393</v>
      </c>
      <c r="E28" s="44" t="s">
        <v>32</v>
      </c>
      <c r="F28" s="45">
        <f t="shared" si="0"/>
        <v>925410</v>
      </c>
      <c r="G28" s="45"/>
      <c r="H28" s="46">
        <v>675485</v>
      </c>
      <c r="I28" s="45"/>
      <c r="J28" s="46">
        <v>4493</v>
      </c>
      <c r="K28" s="45"/>
      <c r="L28" s="46">
        <v>208085</v>
      </c>
      <c r="M28" s="45"/>
      <c r="N28" s="46">
        <v>6795</v>
      </c>
      <c r="O28" s="45"/>
      <c r="P28" s="46">
        <v>20750</v>
      </c>
      <c r="Q28" s="45"/>
      <c r="R28" s="46">
        <v>9802</v>
      </c>
      <c r="S28" s="1"/>
      <c r="T28" s="8"/>
      <c r="U28" s="8">
        <f t="shared" si="1"/>
        <v>790803.45</v>
      </c>
      <c r="V28" s="8"/>
      <c r="W28" s="8"/>
      <c r="X28" s="7">
        <v>627049.33</v>
      </c>
      <c r="Y28" s="8"/>
      <c r="Z28" s="8"/>
      <c r="AA28" s="7">
        <v>4144</v>
      </c>
      <c r="AB28" s="8"/>
      <c r="AC28" s="8"/>
      <c r="AD28" s="7">
        <v>125388.24</v>
      </c>
      <c r="AE28" s="8"/>
      <c r="AF28" s="8"/>
      <c r="AG28" s="8">
        <v>13761.7</v>
      </c>
      <c r="AH28" s="8"/>
      <c r="AI28" s="8"/>
      <c r="AJ28" s="8">
        <v>20460.18</v>
      </c>
      <c r="AK28" s="8"/>
      <c r="AL28" s="8"/>
      <c r="AM28" s="7">
        <v>0</v>
      </c>
      <c r="AN28" s="8"/>
      <c r="AO28" s="8"/>
      <c r="AP28" s="7">
        <v>0</v>
      </c>
    </row>
    <row r="29" spans="1:42" ht="12" hidden="1">
      <c r="A29" s="1" t="s">
        <v>99</v>
      </c>
      <c r="D29" s="2" t="s">
        <v>394</v>
      </c>
      <c r="E29" s="1" t="s">
        <v>32</v>
      </c>
      <c r="F29" s="8">
        <f t="shared" si="0"/>
        <v>0</v>
      </c>
      <c r="G29" s="8"/>
      <c r="H29" s="7">
        <f>ROUND(X29,round_as_displayed)</f>
        <v>0</v>
      </c>
      <c r="I29" s="8"/>
      <c r="J29" s="7">
        <f>ROUND(AA29,round_as_displayed)</f>
        <v>0</v>
      </c>
      <c r="K29" s="8"/>
      <c r="L29" s="7">
        <f>ROUND(AD29,round_as_displayed)</f>
        <v>0</v>
      </c>
      <c r="M29" s="8"/>
      <c r="N29" s="7">
        <f>ROUND(AG29,round_as_displayed)</f>
        <v>0</v>
      </c>
      <c r="O29" s="8"/>
      <c r="P29" s="7">
        <f>ROUND(AJ29,round_as_displayed)</f>
        <v>0</v>
      </c>
      <c r="Q29" s="8"/>
      <c r="R29" s="7">
        <f>ROUND(AM29,round_as_displayed)</f>
        <v>0</v>
      </c>
      <c r="S29" s="1"/>
      <c r="T29" s="8"/>
      <c r="U29" s="8">
        <f t="shared" si="1"/>
        <v>0</v>
      </c>
      <c r="V29" s="8"/>
      <c r="W29" s="8"/>
      <c r="X29" s="7">
        <v>0</v>
      </c>
      <c r="Y29" s="8"/>
      <c r="Z29" s="8"/>
      <c r="AA29" s="7">
        <v>0</v>
      </c>
      <c r="AB29" s="8"/>
      <c r="AC29" s="8"/>
      <c r="AD29" s="7">
        <v>0</v>
      </c>
      <c r="AE29" s="8"/>
      <c r="AF29" s="8"/>
      <c r="AG29" s="8">
        <v>0</v>
      </c>
      <c r="AH29" s="8"/>
      <c r="AI29" s="8"/>
      <c r="AJ29" s="8">
        <v>0</v>
      </c>
      <c r="AK29" s="8"/>
      <c r="AL29" s="8"/>
      <c r="AM29" s="7">
        <v>0</v>
      </c>
      <c r="AN29" s="8"/>
      <c r="AO29" s="8"/>
      <c r="AP29" s="7">
        <v>0</v>
      </c>
    </row>
    <row r="30" spans="1:42" ht="12" hidden="1">
      <c r="A30" s="1" t="s">
        <v>100</v>
      </c>
      <c r="D30" s="2" t="s">
        <v>205</v>
      </c>
      <c r="E30" s="1" t="s">
        <v>32</v>
      </c>
      <c r="F30" s="8">
        <f t="shared" si="0"/>
        <v>0</v>
      </c>
      <c r="G30" s="8"/>
      <c r="H30" s="7">
        <f>ROUND(X30,round_as_displayed)</f>
        <v>0</v>
      </c>
      <c r="I30" s="8"/>
      <c r="J30" s="7">
        <f>ROUND(AA30,round_as_displayed)</f>
        <v>0</v>
      </c>
      <c r="K30" s="8"/>
      <c r="L30" s="7">
        <f>ROUND(AD30,round_as_displayed)</f>
        <v>0</v>
      </c>
      <c r="M30" s="8"/>
      <c r="N30" s="7">
        <f>ROUND(AG30,round_as_displayed)</f>
        <v>0</v>
      </c>
      <c r="O30" s="8"/>
      <c r="P30" s="7">
        <f>ROUND(AJ30,round_as_displayed)</f>
        <v>0</v>
      </c>
      <c r="Q30" s="8"/>
      <c r="R30" s="7">
        <f>ROUND(AM30,round_as_displayed)</f>
        <v>0</v>
      </c>
      <c r="S30" s="1"/>
      <c r="T30" s="8"/>
      <c r="U30" s="8">
        <f t="shared" si="1"/>
        <v>0</v>
      </c>
      <c r="V30" s="8"/>
      <c r="W30" s="8"/>
      <c r="X30" s="7">
        <v>0</v>
      </c>
      <c r="Y30" s="8"/>
      <c r="Z30" s="8"/>
      <c r="AA30" s="7">
        <v>0</v>
      </c>
      <c r="AB30" s="8"/>
      <c r="AC30" s="8"/>
      <c r="AD30" s="7">
        <v>0</v>
      </c>
      <c r="AE30" s="8"/>
      <c r="AF30" s="8"/>
      <c r="AG30" s="8">
        <v>0</v>
      </c>
      <c r="AH30" s="8"/>
      <c r="AI30" s="8"/>
      <c r="AJ30" s="8">
        <v>0</v>
      </c>
      <c r="AK30" s="8"/>
      <c r="AL30" s="8"/>
      <c r="AM30" s="7">
        <v>0</v>
      </c>
      <c r="AN30" s="8"/>
      <c r="AO30" s="8"/>
      <c r="AP30" s="7">
        <v>0</v>
      </c>
    </row>
    <row r="31" spans="4:42" ht="12" customHeight="1">
      <c r="D31" s="1" t="s">
        <v>266</v>
      </c>
      <c r="E31" s="1" t="s">
        <v>32</v>
      </c>
      <c r="F31" s="9">
        <f>SUM(F18:F30)</f>
        <v>9595400</v>
      </c>
      <c r="G31" s="1"/>
      <c r="H31" s="9">
        <f>SUM(H18:H30)</f>
        <v>6206151</v>
      </c>
      <c r="I31" s="1"/>
      <c r="J31" s="9">
        <f>SUM(J18:J30)</f>
        <v>325849</v>
      </c>
      <c r="K31" s="1"/>
      <c r="L31" s="9">
        <f>SUM(L18:L30)</f>
        <v>1881763</v>
      </c>
      <c r="M31" s="1"/>
      <c r="N31" s="9">
        <f>SUM(N18:N30)</f>
        <v>120621</v>
      </c>
      <c r="O31" s="1"/>
      <c r="P31" s="9">
        <f>SUM(P18:P30)</f>
        <v>1033365</v>
      </c>
      <c r="Q31" s="1"/>
      <c r="R31" s="9">
        <f>SUM(R18:R30)</f>
        <v>27651</v>
      </c>
      <c r="S31" s="1"/>
      <c r="T31" s="9"/>
      <c r="U31" s="9">
        <f>SUM(U18:U22)+SUM(U24:U30)</f>
        <v>8776022</v>
      </c>
      <c r="V31" s="1"/>
      <c r="W31" s="9"/>
      <c r="X31" s="9">
        <f>SUM(X18:X22)+SUM(X24:X30)</f>
        <v>6499288.51</v>
      </c>
      <c r="Y31" s="1"/>
      <c r="Z31" s="9"/>
      <c r="AA31" s="9">
        <f>SUM(AA18:AA22)+SUM(AA24:AA30)</f>
        <v>215883.77</v>
      </c>
      <c r="AB31" s="1"/>
      <c r="AC31" s="9"/>
      <c r="AD31" s="9">
        <f>SUM(AD18:AD22)+SUM(AD24:AD30)</f>
        <v>1295224.87</v>
      </c>
      <c r="AE31" s="1"/>
      <c r="AF31" s="9"/>
      <c r="AG31" s="9">
        <f>SUM(AG18:AG22)+SUM(AG24:AG30)</f>
        <v>139155.88</v>
      </c>
      <c r="AH31" s="1"/>
      <c r="AI31" s="9"/>
      <c r="AJ31" s="9">
        <f>SUM(AJ18:AJ22)+SUM(AJ24:AJ30)</f>
        <v>624448.95</v>
      </c>
      <c r="AK31" s="1"/>
      <c r="AL31" s="9"/>
      <c r="AM31" s="9">
        <f>SUM(AM18:AM22)+SUM(AM24:AM30)</f>
        <v>2020.02</v>
      </c>
      <c r="AN31" s="1"/>
      <c r="AO31" s="9"/>
      <c r="AP31" s="9">
        <f>SUM(AP18:AP22)+SUM(AP24:AP30)</f>
        <v>0</v>
      </c>
    </row>
    <row r="32" spans="2:42" ht="12">
      <c r="B32" s="44"/>
      <c r="C32" s="44"/>
      <c r="D32" s="44"/>
      <c r="E32" s="44"/>
      <c r="F32" s="45"/>
      <c r="G32" s="44"/>
      <c r="H32" s="46"/>
      <c r="I32" s="44"/>
      <c r="J32" s="46"/>
      <c r="K32" s="44"/>
      <c r="L32" s="46"/>
      <c r="M32" s="44"/>
      <c r="N32" s="46"/>
      <c r="O32" s="44"/>
      <c r="P32" s="46"/>
      <c r="Q32" s="44"/>
      <c r="R32" s="46"/>
      <c r="S32" s="1"/>
      <c r="T32" s="1"/>
      <c r="U32" s="8"/>
      <c r="V32" s="1"/>
      <c r="W32" s="1"/>
      <c r="X32" s="7"/>
      <c r="Y32" s="1"/>
      <c r="Z32" s="1"/>
      <c r="AA32" s="7"/>
      <c r="AB32" s="1"/>
      <c r="AC32" s="1"/>
      <c r="AD32" s="7"/>
      <c r="AE32" s="1"/>
      <c r="AF32" s="1"/>
      <c r="AG32" s="8"/>
      <c r="AH32" s="1"/>
      <c r="AI32" s="1"/>
      <c r="AJ32" s="8"/>
      <c r="AK32" s="1"/>
      <c r="AL32" s="1"/>
      <c r="AM32" s="7"/>
      <c r="AN32" s="1"/>
      <c r="AO32" s="1"/>
      <c r="AP32" s="7"/>
    </row>
    <row r="33" spans="3:42" ht="12" customHeight="1">
      <c r="C33" s="1" t="s">
        <v>46</v>
      </c>
      <c r="E33" s="1"/>
      <c r="F33" s="8"/>
      <c r="G33" s="1"/>
      <c r="H33" s="7"/>
      <c r="I33" s="1"/>
      <c r="J33" s="7"/>
      <c r="K33" s="1"/>
      <c r="L33" s="7"/>
      <c r="M33" s="1"/>
      <c r="N33" s="7"/>
      <c r="O33" s="1"/>
      <c r="P33" s="7"/>
      <c r="Q33" s="1"/>
      <c r="R33" s="7"/>
      <c r="S33" s="1"/>
      <c r="T33" s="1"/>
      <c r="U33" s="8"/>
      <c r="V33" s="1"/>
      <c r="W33" s="1"/>
      <c r="X33" s="7"/>
      <c r="Y33" s="1"/>
      <c r="Z33" s="1"/>
      <c r="AA33" s="7"/>
      <c r="AB33" s="1"/>
      <c r="AC33" s="1"/>
      <c r="AD33" s="7"/>
      <c r="AE33" s="1"/>
      <c r="AF33" s="1"/>
      <c r="AG33" s="8"/>
      <c r="AH33" s="1"/>
      <c r="AI33" s="1"/>
      <c r="AJ33" s="8"/>
      <c r="AK33" s="1"/>
      <c r="AL33" s="1"/>
      <c r="AM33" s="7"/>
      <c r="AN33" s="1"/>
      <c r="AO33" s="1"/>
      <c r="AP33" s="7"/>
    </row>
    <row r="34" spans="1:42" ht="12">
      <c r="A34" s="1" t="s">
        <v>60</v>
      </c>
      <c r="B34" s="44"/>
      <c r="C34" s="44"/>
      <c r="D34" s="44" t="s">
        <v>395</v>
      </c>
      <c r="E34" s="44" t="s">
        <v>32</v>
      </c>
      <c r="F34" s="45">
        <f aca="true" t="shared" si="2" ref="F34:F39">H34+J34+L34+N34+P34+R34</f>
        <v>791551</v>
      </c>
      <c r="G34" s="45"/>
      <c r="H34" s="46">
        <v>579856</v>
      </c>
      <c r="I34" s="45"/>
      <c r="J34" s="46">
        <v>11051</v>
      </c>
      <c r="K34" s="45"/>
      <c r="L34" s="46">
        <v>178626</v>
      </c>
      <c r="M34" s="45"/>
      <c r="N34" s="46">
        <v>0</v>
      </c>
      <c r="O34" s="45"/>
      <c r="P34" s="46">
        <v>22018</v>
      </c>
      <c r="Q34" s="45"/>
      <c r="R34" s="46">
        <v>0</v>
      </c>
      <c r="S34" s="1"/>
      <c r="T34" s="8"/>
      <c r="U34" s="8">
        <f aca="true" t="shared" si="3" ref="U34:U39">X34+AA34+AD34+AG34+AJ34+AM34</f>
        <v>1307913.1900000002</v>
      </c>
      <c r="V34" s="8"/>
      <c r="W34" s="8"/>
      <c r="X34" s="7">
        <v>1004248.22</v>
      </c>
      <c r="Y34" s="8"/>
      <c r="Z34" s="8"/>
      <c r="AA34" s="7">
        <v>49308.07</v>
      </c>
      <c r="AB34" s="8"/>
      <c r="AC34" s="8"/>
      <c r="AD34" s="7">
        <v>200815</v>
      </c>
      <c r="AE34" s="8"/>
      <c r="AF34" s="8"/>
      <c r="AG34" s="8">
        <v>6391.85</v>
      </c>
      <c r="AH34" s="8"/>
      <c r="AI34" s="8"/>
      <c r="AJ34" s="8">
        <v>47150.05</v>
      </c>
      <c r="AK34" s="8"/>
      <c r="AL34" s="8"/>
      <c r="AM34" s="7">
        <v>0</v>
      </c>
      <c r="AN34" s="8"/>
      <c r="AO34" s="8"/>
      <c r="AP34" s="7">
        <v>0</v>
      </c>
    </row>
    <row r="35" spans="1:42" ht="12" customHeight="1">
      <c r="A35" s="1" t="s">
        <v>61</v>
      </c>
      <c r="D35" s="1" t="s">
        <v>267</v>
      </c>
      <c r="E35" s="1" t="s">
        <v>32</v>
      </c>
      <c r="F35" s="8">
        <f t="shared" si="2"/>
        <v>1514547</v>
      </c>
      <c r="G35" s="8"/>
      <c r="H35" s="7">
        <v>1110498</v>
      </c>
      <c r="I35" s="8"/>
      <c r="J35" s="7">
        <v>32082</v>
      </c>
      <c r="K35" s="8"/>
      <c r="L35" s="7">
        <v>342091</v>
      </c>
      <c r="M35" s="8"/>
      <c r="N35" s="7">
        <v>1084</v>
      </c>
      <c r="O35" s="8"/>
      <c r="P35" s="7">
        <v>28792</v>
      </c>
      <c r="Q35" s="8"/>
      <c r="R35" s="7">
        <v>0</v>
      </c>
      <c r="S35" s="1"/>
      <c r="T35" s="8"/>
      <c r="U35" s="8">
        <f t="shared" si="3"/>
        <v>1181031.89</v>
      </c>
      <c r="V35" s="8"/>
      <c r="W35" s="8"/>
      <c r="X35" s="7">
        <v>911334.41</v>
      </c>
      <c r="Y35" s="8"/>
      <c r="Z35" s="8"/>
      <c r="AA35" s="7">
        <v>31751.07</v>
      </c>
      <c r="AB35" s="8"/>
      <c r="AC35" s="8"/>
      <c r="AD35" s="7">
        <v>182235.44</v>
      </c>
      <c r="AE35" s="8"/>
      <c r="AF35" s="8"/>
      <c r="AG35" s="8">
        <v>11450.89</v>
      </c>
      <c r="AH35" s="8"/>
      <c r="AI35" s="8"/>
      <c r="AJ35" s="8">
        <v>44260.08</v>
      </c>
      <c r="AK35" s="8"/>
      <c r="AL35" s="8"/>
      <c r="AM35" s="7">
        <v>0</v>
      </c>
      <c r="AN35" s="8"/>
      <c r="AO35" s="8"/>
      <c r="AP35" s="7">
        <v>0</v>
      </c>
    </row>
    <row r="36" spans="1:42" ht="12">
      <c r="A36" s="1" t="s">
        <v>62</v>
      </c>
      <c r="B36" s="44"/>
      <c r="C36" s="44"/>
      <c r="D36" s="44" t="s">
        <v>268</v>
      </c>
      <c r="E36" s="44" t="s">
        <v>32</v>
      </c>
      <c r="F36" s="45">
        <f t="shared" si="2"/>
        <v>-639</v>
      </c>
      <c r="G36" s="45"/>
      <c r="H36" s="46">
        <v>-1226</v>
      </c>
      <c r="I36" s="45"/>
      <c r="J36" s="46">
        <v>0</v>
      </c>
      <c r="K36" s="45"/>
      <c r="L36" s="46">
        <v>-378</v>
      </c>
      <c r="M36" s="45"/>
      <c r="N36" s="46">
        <v>0</v>
      </c>
      <c r="O36" s="45"/>
      <c r="P36" s="46">
        <v>965</v>
      </c>
      <c r="Q36" s="45"/>
      <c r="R36" s="46">
        <v>0</v>
      </c>
      <c r="S36" s="1"/>
      <c r="T36" s="8"/>
      <c r="U36" s="8">
        <f t="shared" si="3"/>
        <v>616802.1599999999</v>
      </c>
      <c r="V36" s="8"/>
      <c r="W36" s="8"/>
      <c r="X36" s="7">
        <v>434238.54</v>
      </c>
      <c r="Y36" s="8"/>
      <c r="Z36" s="8"/>
      <c r="AA36" s="7">
        <v>29851.19</v>
      </c>
      <c r="AB36" s="8"/>
      <c r="AC36" s="8"/>
      <c r="AD36" s="7">
        <v>86832.72</v>
      </c>
      <c r="AE36" s="8"/>
      <c r="AF36" s="8"/>
      <c r="AG36" s="8">
        <v>9481.26</v>
      </c>
      <c r="AH36" s="8"/>
      <c r="AI36" s="8"/>
      <c r="AJ36" s="8">
        <v>56103.13</v>
      </c>
      <c r="AK36" s="8"/>
      <c r="AL36" s="8"/>
      <c r="AM36" s="7">
        <v>295.32</v>
      </c>
      <c r="AN36" s="8"/>
      <c r="AO36" s="8"/>
      <c r="AP36" s="7">
        <v>0</v>
      </c>
    </row>
    <row r="37" spans="1:42" ht="12" customHeight="1">
      <c r="A37" s="1" t="s">
        <v>63</v>
      </c>
      <c r="D37" s="1" t="s">
        <v>391</v>
      </c>
      <c r="E37" s="1" t="s">
        <v>32</v>
      </c>
      <c r="F37" s="8">
        <f t="shared" si="2"/>
        <v>99300</v>
      </c>
      <c r="G37" s="8"/>
      <c r="H37" s="7">
        <v>75685</v>
      </c>
      <c r="I37" s="8"/>
      <c r="J37" s="7">
        <v>150</v>
      </c>
      <c r="K37" s="8"/>
      <c r="L37" s="7">
        <v>23315</v>
      </c>
      <c r="M37" s="8"/>
      <c r="N37" s="7">
        <v>0</v>
      </c>
      <c r="O37" s="8"/>
      <c r="P37" s="7">
        <v>150</v>
      </c>
      <c r="Q37" s="8"/>
      <c r="R37" s="7">
        <v>0</v>
      </c>
      <c r="S37" s="1"/>
      <c r="T37" s="8"/>
      <c r="U37" s="8">
        <f t="shared" si="3"/>
        <v>5445.8099999999995</v>
      </c>
      <c r="V37" s="8"/>
      <c r="W37" s="8"/>
      <c r="X37" s="7">
        <v>2800</v>
      </c>
      <c r="Y37" s="8"/>
      <c r="Z37" s="8"/>
      <c r="AA37" s="7">
        <v>1830.71</v>
      </c>
      <c r="AB37" s="8"/>
      <c r="AC37" s="8"/>
      <c r="AD37" s="7">
        <v>559.9</v>
      </c>
      <c r="AE37" s="8"/>
      <c r="AF37" s="8"/>
      <c r="AG37" s="8">
        <v>255.2</v>
      </c>
      <c r="AH37" s="8"/>
      <c r="AI37" s="8"/>
      <c r="AJ37" s="8">
        <v>0</v>
      </c>
      <c r="AK37" s="8"/>
      <c r="AL37" s="8"/>
      <c r="AM37" s="7">
        <v>0</v>
      </c>
      <c r="AN37" s="8"/>
      <c r="AO37" s="8"/>
      <c r="AP37" s="7">
        <v>0</v>
      </c>
    </row>
    <row r="38" spans="1:42" ht="12">
      <c r="A38" s="1" t="s">
        <v>64</v>
      </c>
      <c r="B38" s="44"/>
      <c r="C38" s="44"/>
      <c r="D38" s="44" t="s">
        <v>358</v>
      </c>
      <c r="E38" s="44" t="s">
        <v>32</v>
      </c>
      <c r="F38" s="45">
        <f t="shared" si="2"/>
        <v>682286</v>
      </c>
      <c r="G38" s="45"/>
      <c r="H38" s="46">
        <v>488292</v>
      </c>
      <c r="I38" s="45"/>
      <c r="J38" s="46">
        <v>19043</v>
      </c>
      <c r="K38" s="45"/>
      <c r="L38" s="46">
        <v>150419</v>
      </c>
      <c r="M38" s="45"/>
      <c r="N38" s="46">
        <v>0</v>
      </c>
      <c r="O38" s="45"/>
      <c r="P38" s="46">
        <v>24532</v>
      </c>
      <c r="Q38" s="45"/>
      <c r="R38" s="46">
        <v>0</v>
      </c>
      <c r="S38" s="1"/>
      <c r="T38" s="8"/>
      <c r="U38" s="8">
        <f t="shared" si="3"/>
        <v>727333.7999999999</v>
      </c>
      <c r="V38" s="8"/>
      <c r="W38" s="8"/>
      <c r="X38" s="7">
        <v>557474.19</v>
      </c>
      <c r="Y38" s="8"/>
      <c r="Z38" s="8"/>
      <c r="AA38" s="7">
        <v>22640</v>
      </c>
      <c r="AB38" s="8"/>
      <c r="AC38" s="8"/>
      <c r="AD38" s="7">
        <v>111475.61</v>
      </c>
      <c r="AE38" s="8"/>
      <c r="AF38" s="8"/>
      <c r="AG38" s="8">
        <v>7134.54</v>
      </c>
      <c r="AH38" s="8"/>
      <c r="AI38" s="8"/>
      <c r="AJ38" s="8">
        <v>28609.46</v>
      </c>
      <c r="AK38" s="8"/>
      <c r="AL38" s="8"/>
      <c r="AM38" s="7">
        <v>0</v>
      </c>
      <c r="AN38" s="8"/>
      <c r="AO38" s="8"/>
      <c r="AP38" s="7">
        <v>0</v>
      </c>
    </row>
    <row r="39" spans="1:42" ht="12" customHeight="1">
      <c r="A39" s="1" t="s">
        <v>65</v>
      </c>
      <c r="D39" s="1" t="s">
        <v>396</v>
      </c>
      <c r="E39" s="1" t="s">
        <v>32</v>
      </c>
      <c r="F39" s="8">
        <f t="shared" si="2"/>
        <v>32982</v>
      </c>
      <c r="G39" s="8"/>
      <c r="H39" s="7">
        <v>11825</v>
      </c>
      <c r="I39" s="8"/>
      <c r="J39" s="7">
        <v>0</v>
      </c>
      <c r="K39" s="8"/>
      <c r="L39" s="7">
        <v>3643</v>
      </c>
      <c r="M39" s="8"/>
      <c r="N39" s="7">
        <v>3275</v>
      </c>
      <c r="O39" s="8"/>
      <c r="P39" s="7">
        <v>14239</v>
      </c>
      <c r="Q39" s="8"/>
      <c r="R39" s="7">
        <v>0</v>
      </c>
      <c r="S39" s="1"/>
      <c r="T39" s="8"/>
      <c r="U39" s="8">
        <f t="shared" si="3"/>
        <v>85062.39</v>
      </c>
      <c r="V39" s="8"/>
      <c r="W39" s="8"/>
      <c r="X39" s="7">
        <v>48241.87</v>
      </c>
      <c r="Y39" s="8"/>
      <c r="Z39" s="8"/>
      <c r="AA39" s="7">
        <v>0</v>
      </c>
      <c r="AB39" s="8"/>
      <c r="AC39" s="8"/>
      <c r="AD39" s="7">
        <v>9646.71</v>
      </c>
      <c r="AE39" s="8"/>
      <c r="AF39" s="8"/>
      <c r="AG39" s="8">
        <v>4315</v>
      </c>
      <c r="AH39" s="8"/>
      <c r="AI39" s="8"/>
      <c r="AJ39" s="8">
        <v>22858.81</v>
      </c>
      <c r="AK39" s="8"/>
      <c r="AL39" s="8"/>
      <c r="AM39" s="7">
        <v>0</v>
      </c>
      <c r="AN39" s="8"/>
      <c r="AO39" s="8"/>
      <c r="AP39" s="7">
        <v>0</v>
      </c>
    </row>
    <row r="40" spans="2:42" ht="12">
      <c r="B40" s="44"/>
      <c r="C40" s="44"/>
      <c r="D40" s="44" t="s">
        <v>269</v>
      </c>
      <c r="E40" s="44" t="s">
        <v>32</v>
      </c>
      <c r="F40" s="49">
        <f>SUM(F34:F39)</f>
        <v>3120027</v>
      </c>
      <c r="G40" s="44"/>
      <c r="H40" s="49">
        <f>SUM(H34:H39)</f>
        <v>2264930</v>
      </c>
      <c r="I40" s="44"/>
      <c r="J40" s="49">
        <f>SUM(J34:J39)</f>
        <v>62326</v>
      </c>
      <c r="K40" s="44"/>
      <c r="L40" s="49">
        <f>SUM(L34:L39)</f>
        <v>697716</v>
      </c>
      <c r="M40" s="44"/>
      <c r="N40" s="49">
        <f>SUM(N34:N39)</f>
        <v>4359</v>
      </c>
      <c r="O40" s="44"/>
      <c r="P40" s="49">
        <f>SUM(P34:P39)</f>
        <v>90696</v>
      </c>
      <c r="Q40" s="44"/>
      <c r="R40" s="49">
        <f>SUM(R34:R39)</f>
        <v>0</v>
      </c>
      <c r="S40" s="1"/>
      <c r="T40" s="9"/>
      <c r="U40" s="9">
        <f>SUM(U34:U39)</f>
        <v>3923589.24</v>
      </c>
      <c r="V40" s="1"/>
      <c r="W40" s="9"/>
      <c r="X40" s="9">
        <f>SUM(X34:X39)</f>
        <v>2958337.23</v>
      </c>
      <c r="Y40" s="1"/>
      <c r="Z40" s="9"/>
      <c r="AA40" s="9">
        <f>SUM(AA34:AA39)</f>
        <v>135381.04</v>
      </c>
      <c r="AB40" s="1"/>
      <c r="AC40" s="9"/>
      <c r="AD40" s="9">
        <f>SUM(AD34:AD39)</f>
        <v>591565.38</v>
      </c>
      <c r="AE40" s="1"/>
      <c r="AF40" s="9"/>
      <c r="AG40" s="9">
        <f>SUM(AG34:AG39)</f>
        <v>39028.74</v>
      </c>
      <c r="AH40" s="1"/>
      <c r="AI40" s="9"/>
      <c r="AJ40" s="9">
        <f>SUM(AJ34:AJ39)</f>
        <v>198981.53</v>
      </c>
      <c r="AK40" s="1"/>
      <c r="AL40" s="9"/>
      <c r="AM40" s="9">
        <f>SUM(AM34:AM39)</f>
        <v>295.32</v>
      </c>
      <c r="AN40" s="1"/>
      <c r="AO40" s="9"/>
      <c r="AP40" s="9">
        <f>SUM(AP34:AP39)</f>
        <v>0</v>
      </c>
    </row>
    <row r="41" spans="4:41" ht="12" customHeight="1">
      <c r="D41" s="1"/>
      <c r="E41" s="1"/>
      <c r="G41" s="1"/>
      <c r="I41" s="1"/>
      <c r="K41" s="1"/>
      <c r="M41" s="1"/>
      <c r="N41" s="4"/>
      <c r="O41" s="1"/>
      <c r="P41" s="4"/>
      <c r="Q41" s="1"/>
      <c r="S41" s="1"/>
      <c r="T41" s="1"/>
      <c r="V41" s="1"/>
      <c r="W41" s="1"/>
      <c r="Y41" s="1"/>
      <c r="Z41" s="1"/>
      <c r="AB41" s="1"/>
      <c r="AC41" s="1"/>
      <c r="AE41" s="1"/>
      <c r="AF41" s="1"/>
      <c r="AH41" s="1"/>
      <c r="AI41" s="1"/>
      <c r="AK41" s="1"/>
      <c r="AL41" s="1"/>
      <c r="AN41" s="1"/>
      <c r="AO41" s="1"/>
    </row>
    <row r="42" spans="2:41" ht="12">
      <c r="B42" s="44"/>
      <c r="C42" s="44" t="s">
        <v>47</v>
      </c>
      <c r="D42" s="47"/>
      <c r="E42" s="44"/>
      <c r="F42" s="44"/>
      <c r="G42" s="44"/>
      <c r="H42" s="48"/>
      <c r="I42" s="44"/>
      <c r="J42" s="48"/>
      <c r="K42" s="44"/>
      <c r="L42" s="48"/>
      <c r="M42" s="44"/>
      <c r="N42" s="48"/>
      <c r="O42" s="44"/>
      <c r="P42" s="48"/>
      <c r="Q42" s="44"/>
      <c r="R42" s="48"/>
      <c r="S42" s="1"/>
      <c r="T42" s="1"/>
      <c r="V42" s="1"/>
      <c r="W42" s="1"/>
      <c r="Y42" s="1"/>
      <c r="Z42" s="1"/>
      <c r="AB42" s="1"/>
      <c r="AC42" s="1"/>
      <c r="AE42" s="1"/>
      <c r="AF42" s="1"/>
      <c r="AH42" s="1"/>
      <c r="AI42" s="1"/>
      <c r="AK42" s="1"/>
      <c r="AL42" s="1"/>
      <c r="AN42" s="1"/>
      <c r="AO42" s="1"/>
    </row>
    <row r="43" spans="1:42" ht="12">
      <c r="A43" s="1" t="s">
        <v>67</v>
      </c>
      <c r="D43" s="2" t="s">
        <v>397</v>
      </c>
      <c r="E43" s="1" t="s">
        <v>32</v>
      </c>
      <c r="F43" s="8">
        <f>H43+J43+L43+N43+P43+R43</f>
        <v>824778</v>
      </c>
      <c r="G43" s="8"/>
      <c r="H43" s="7">
        <v>625822</v>
      </c>
      <c r="I43" s="8"/>
      <c r="J43" s="7">
        <v>7725</v>
      </c>
      <c r="K43" s="8"/>
      <c r="L43" s="7">
        <v>185427</v>
      </c>
      <c r="M43" s="8"/>
      <c r="N43" s="7">
        <v>0</v>
      </c>
      <c r="O43" s="8"/>
      <c r="P43" s="7">
        <v>5934</v>
      </c>
      <c r="Q43" s="8"/>
      <c r="R43" s="7">
        <v>-130</v>
      </c>
      <c r="S43" s="1"/>
      <c r="T43" s="8"/>
      <c r="U43" s="8">
        <f>X43+AA43+AD43+AG43+AJ43+AM43</f>
        <v>851947.54</v>
      </c>
      <c r="V43" s="8"/>
      <c r="W43" s="8"/>
      <c r="X43" s="7">
        <v>631044.93</v>
      </c>
      <c r="Y43" s="8"/>
      <c r="Z43" s="8"/>
      <c r="AA43" s="7">
        <v>45985.18</v>
      </c>
      <c r="AB43" s="8"/>
      <c r="AC43" s="8"/>
      <c r="AD43" s="7">
        <v>124280.99</v>
      </c>
      <c r="AE43" s="8"/>
      <c r="AF43" s="8"/>
      <c r="AG43" s="8">
        <v>4367.47</v>
      </c>
      <c r="AH43" s="8"/>
      <c r="AI43" s="8"/>
      <c r="AJ43" s="8">
        <v>46268.97</v>
      </c>
      <c r="AK43" s="8"/>
      <c r="AL43" s="8"/>
      <c r="AM43" s="7">
        <v>0</v>
      </c>
      <c r="AN43" s="8"/>
      <c r="AO43" s="8"/>
      <c r="AP43" s="7">
        <v>0</v>
      </c>
    </row>
    <row r="44" spans="1:42" ht="12">
      <c r="A44" s="1" t="s">
        <v>68</v>
      </c>
      <c r="B44" s="44"/>
      <c r="C44" s="44"/>
      <c r="D44" s="47" t="s">
        <v>398</v>
      </c>
      <c r="E44" s="44" t="s">
        <v>32</v>
      </c>
      <c r="F44" s="45">
        <f>H44+J44+L44+N44+P44+R44</f>
        <v>643856</v>
      </c>
      <c r="G44" s="45"/>
      <c r="H44" s="46">
        <v>430142</v>
      </c>
      <c r="I44" s="45"/>
      <c r="J44" s="46">
        <v>43091</v>
      </c>
      <c r="K44" s="45"/>
      <c r="L44" s="46">
        <v>129113</v>
      </c>
      <c r="M44" s="45"/>
      <c r="N44" s="46">
        <v>1416</v>
      </c>
      <c r="O44" s="45"/>
      <c r="P44" s="46">
        <v>38898</v>
      </c>
      <c r="Q44" s="45"/>
      <c r="R44" s="46">
        <v>1196</v>
      </c>
      <c r="S44" s="1"/>
      <c r="T44" s="8"/>
      <c r="U44" s="8">
        <f>X44+AA44+AD44+AG44+AJ44+AM44</f>
        <v>1000487.7199999999</v>
      </c>
      <c r="V44" s="8"/>
      <c r="W44" s="8"/>
      <c r="X44" s="7">
        <v>742269.94</v>
      </c>
      <c r="Y44" s="8"/>
      <c r="Z44" s="8"/>
      <c r="AA44" s="7">
        <v>38725.83</v>
      </c>
      <c r="AB44" s="8"/>
      <c r="AC44" s="8"/>
      <c r="AD44" s="7">
        <v>148375.64</v>
      </c>
      <c r="AE44" s="8"/>
      <c r="AF44" s="8"/>
      <c r="AG44" s="8">
        <v>4472.69</v>
      </c>
      <c r="AH44" s="8"/>
      <c r="AI44" s="8"/>
      <c r="AJ44" s="8">
        <v>66643.62</v>
      </c>
      <c r="AK44" s="8"/>
      <c r="AL44" s="8"/>
      <c r="AM44" s="7">
        <v>0</v>
      </c>
      <c r="AN44" s="8"/>
      <c r="AO44" s="8"/>
      <c r="AP44" s="7">
        <v>0</v>
      </c>
    </row>
    <row r="45" spans="1:42" ht="12">
      <c r="A45" s="1" t="s">
        <v>69</v>
      </c>
      <c r="D45" s="2" t="s">
        <v>391</v>
      </c>
      <c r="E45" s="1" t="s">
        <v>32</v>
      </c>
      <c r="F45" s="8">
        <f>H45+J45+L45+N45+P45+R45</f>
        <v>223671</v>
      </c>
      <c r="G45" s="8"/>
      <c r="H45" s="7">
        <v>180201</v>
      </c>
      <c r="I45" s="8"/>
      <c r="J45" s="7">
        <v>0</v>
      </c>
      <c r="K45" s="8"/>
      <c r="L45" s="7">
        <v>42665</v>
      </c>
      <c r="M45" s="8"/>
      <c r="N45" s="7">
        <v>17</v>
      </c>
      <c r="O45" s="8"/>
      <c r="P45" s="7">
        <v>788</v>
      </c>
      <c r="Q45" s="8"/>
      <c r="R45" s="7">
        <v>0</v>
      </c>
      <c r="S45" s="1"/>
      <c r="T45" s="8"/>
      <c r="U45" s="8">
        <f>X45+AA45+AD45+AG45+AJ45+AM45</f>
        <v>44034.74</v>
      </c>
      <c r="V45" s="8"/>
      <c r="W45" s="8"/>
      <c r="X45" s="7">
        <v>37934.92</v>
      </c>
      <c r="Y45" s="8"/>
      <c r="Z45" s="8"/>
      <c r="AA45" s="7">
        <v>783.78</v>
      </c>
      <c r="AB45" s="8"/>
      <c r="AC45" s="8"/>
      <c r="AD45" s="7">
        <v>0</v>
      </c>
      <c r="AE45" s="8"/>
      <c r="AF45" s="8"/>
      <c r="AG45" s="8">
        <v>0</v>
      </c>
      <c r="AH45" s="8"/>
      <c r="AI45" s="8"/>
      <c r="AJ45" s="8">
        <v>5316.04</v>
      </c>
      <c r="AK45" s="8"/>
      <c r="AL45" s="8"/>
      <c r="AM45" s="7">
        <v>0</v>
      </c>
      <c r="AN45" s="8"/>
      <c r="AO45" s="8"/>
      <c r="AP45" s="7">
        <v>0</v>
      </c>
    </row>
    <row r="46" spans="1:42" ht="12">
      <c r="A46" s="1" t="s">
        <v>70</v>
      </c>
      <c r="B46" s="44"/>
      <c r="C46" s="44"/>
      <c r="D46" s="47" t="s">
        <v>399</v>
      </c>
      <c r="E46" s="44" t="s">
        <v>32</v>
      </c>
      <c r="F46" s="45">
        <f>H46+J46+L46+N46+P46+R46</f>
        <v>856126</v>
      </c>
      <c r="G46" s="45"/>
      <c r="H46" s="46">
        <v>630428</v>
      </c>
      <c r="I46" s="45"/>
      <c r="J46" s="46">
        <v>5314</v>
      </c>
      <c r="K46" s="45"/>
      <c r="L46" s="46">
        <v>185453</v>
      </c>
      <c r="M46" s="45"/>
      <c r="N46" s="46">
        <v>5047</v>
      </c>
      <c r="O46" s="45"/>
      <c r="P46" s="46">
        <v>26077</v>
      </c>
      <c r="Q46" s="45"/>
      <c r="R46" s="46">
        <v>3807</v>
      </c>
      <c r="S46" s="1"/>
      <c r="T46" s="8"/>
      <c r="U46" s="8">
        <f>X46+AA46+AD46+AG46+AJ46+AM46</f>
        <v>981435.4</v>
      </c>
      <c r="V46" s="8"/>
      <c r="W46" s="8"/>
      <c r="X46" s="7">
        <v>752724.35</v>
      </c>
      <c r="Y46" s="8"/>
      <c r="Z46" s="8"/>
      <c r="AA46" s="7">
        <v>43191.79</v>
      </c>
      <c r="AB46" s="8"/>
      <c r="AC46" s="8"/>
      <c r="AD46" s="7">
        <v>139001.98</v>
      </c>
      <c r="AE46" s="8"/>
      <c r="AF46" s="8"/>
      <c r="AG46" s="8">
        <v>2250.6</v>
      </c>
      <c r="AH46" s="8"/>
      <c r="AI46" s="8"/>
      <c r="AJ46" s="8">
        <v>44266.68</v>
      </c>
      <c r="AK46" s="8"/>
      <c r="AL46" s="8"/>
      <c r="AM46" s="7">
        <v>0</v>
      </c>
      <c r="AN46" s="8"/>
      <c r="AO46" s="8"/>
      <c r="AP46" s="7">
        <v>0</v>
      </c>
    </row>
    <row r="47" spans="1:42" ht="12">
      <c r="A47" s="1" t="s">
        <v>66</v>
      </c>
      <c r="D47" s="2" t="s">
        <v>400</v>
      </c>
      <c r="E47" s="1" t="s">
        <v>32</v>
      </c>
      <c r="F47" s="8">
        <f>H47+J47+L47+N47+P47+R47</f>
        <v>450381</v>
      </c>
      <c r="G47" s="8"/>
      <c r="H47" s="7">
        <v>330107</v>
      </c>
      <c r="I47" s="8"/>
      <c r="J47" s="7">
        <v>8589</v>
      </c>
      <c r="K47" s="8"/>
      <c r="L47" s="7">
        <v>101551</v>
      </c>
      <c r="M47" s="8"/>
      <c r="N47" s="7">
        <v>2318</v>
      </c>
      <c r="O47" s="8"/>
      <c r="P47" s="7">
        <v>7816</v>
      </c>
      <c r="Q47" s="8"/>
      <c r="R47" s="7">
        <v>0</v>
      </c>
      <c r="S47" s="1"/>
      <c r="T47" s="8"/>
      <c r="U47" s="8">
        <f>X47+AA47+AD47+AG47+AJ47+AM47</f>
        <v>415964.69999999995</v>
      </c>
      <c r="V47" s="8"/>
      <c r="W47" s="8"/>
      <c r="X47" s="7">
        <v>308342.09</v>
      </c>
      <c r="Y47" s="8"/>
      <c r="Z47" s="8"/>
      <c r="AA47" s="7">
        <v>15755.49</v>
      </c>
      <c r="AB47" s="8"/>
      <c r="AC47" s="8"/>
      <c r="AD47" s="7">
        <v>60171.53</v>
      </c>
      <c r="AE47" s="8"/>
      <c r="AF47" s="8"/>
      <c r="AG47" s="8">
        <v>8408.55</v>
      </c>
      <c r="AH47" s="8"/>
      <c r="AI47" s="8"/>
      <c r="AJ47" s="8">
        <v>23287.04</v>
      </c>
      <c r="AK47" s="8"/>
      <c r="AL47" s="8"/>
      <c r="AM47" s="7">
        <v>0</v>
      </c>
      <c r="AN47" s="8"/>
      <c r="AO47" s="8"/>
      <c r="AP47" s="7">
        <v>0</v>
      </c>
    </row>
    <row r="48" spans="2:42" ht="12">
      <c r="B48" s="44"/>
      <c r="C48" s="44"/>
      <c r="D48" s="44" t="s">
        <v>270</v>
      </c>
      <c r="E48" s="44" t="s">
        <v>32</v>
      </c>
      <c r="F48" s="49">
        <f>SUM(F43:F47)</f>
        <v>2998812</v>
      </c>
      <c r="G48" s="44"/>
      <c r="H48" s="49">
        <f>SUM(H43:H47)</f>
        <v>2196700</v>
      </c>
      <c r="I48" s="44"/>
      <c r="J48" s="49">
        <f>SUM(J43:J47)</f>
        <v>64719</v>
      </c>
      <c r="K48" s="44"/>
      <c r="L48" s="49">
        <f>SUM(L43:L47)</f>
        <v>644209</v>
      </c>
      <c r="M48" s="44"/>
      <c r="N48" s="49">
        <f>SUM(N43:N47)</f>
        <v>8798</v>
      </c>
      <c r="O48" s="44"/>
      <c r="P48" s="49">
        <f>SUM(P43:P47)</f>
        <v>79513</v>
      </c>
      <c r="Q48" s="44"/>
      <c r="R48" s="49">
        <f>SUM(R43:R47)</f>
        <v>4873</v>
      </c>
      <c r="S48" s="1"/>
      <c r="T48" s="9"/>
      <c r="U48" s="9">
        <f>SUM(U43:U47)</f>
        <v>3293870.0999999996</v>
      </c>
      <c r="V48" s="1"/>
      <c r="W48" s="9"/>
      <c r="X48" s="9">
        <f>SUM(X43:X47)</f>
        <v>2472316.23</v>
      </c>
      <c r="Y48" s="1"/>
      <c r="Z48" s="9"/>
      <c r="AA48" s="9">
        <f>SUM(AA43:AA47)</f>
        <v>144442.07</v>
      </c>
      <c r="AB48" s="1"/>
      <c r="AC48" s="9"/>
      <c r="AD48" s="9">
        <f>SUM(AD43:AD47)</f>
        <v>471830.14</v>
      </c>
      <c r="AE48" s="1"/>
      <c r="AF48" s="9"/>
      <c r="AG48" s="9">
        <f>SUM(AG43:AG47)</f>
        <v>19499.309999999998</v>
      </c>
      <c r="AH48" s="1"/>
      <c r="AI48" s="9"/>
      <c r="AJ48" s="9">
        <f>SUM(AJ43:AJ47)</f>
        <v>185782.35</v>
      </c>
      <c r="AK48" s="1"/>
      <c r="AL48" s="9"/>
      <c r="AM48" s="9">
        <f>SUM(AM43:AM47)</f>
        <v>0</v>
      </c>
      <c r="AN48" s="1"/>
      <c r="AO48" s="9"/>
      <c r="AP48" s="9">
        <f>SUM(AP43:AP47)</f>
        <v>0</v>
      </c>
    </row>
    <row r="49" spans="4:41" ht="12">
      <c r="D49" s="1"/>
      <c r="E49" s="1"/>
      <c r="G49" s="1"/>
      <c r="I49" s="1"/>
      <c r="K49" s="1"/>
      <c r="M49" s="1"/>
      <c r="N49" s="4"/>
      <c r="O49" s="1"/>
      <c r="P49" s="4"/>
      <c r="Q49" s="1"/>
      <c r="S49" s="1"/>
      <c r="T49" s="1"/>
      <c r="V49" s="1"/>
      <c r="W49" s="1"/>
      <c r="Y49" s="1"/>
      <c r="Z49" s="1"/>
      <c r="AB49" s="1"/>
      <c r="AC49" s="1"/>
      <c r="AE49" s="1"/>
      <c r="AF49" s="1"/>
      <c r="AH49" s="1"/>
      <c r="AI49" s="1"/>
      <c r="AK49" s="1"/>
      <c r="AL49" s="1"/>
      <c r="AN49" s="1"/>
      <c r="AO49" s="1"/>
    </row>
    <row r="50" spans="2:41" ht="12">
      <c r="B50" s="44"/>
      <c r="C50" s="44" t="s">
        <v>48</v>
      </c>
      <c r="D50" s="47"/>
      <c r="E50" s="44"/>
      <c r="F50" s="44"/>
      <c r="G50" s="44"/>
      <c r="H50" s="48"/>
      <c r="I50" s="44"/>
      <c r="J50" s="48"/>
      <c r="K50" s="44"/>
      <c r="L50" s="48"/>
      <c r="M50" s="44"/>
      <c r="N50" s="48"/>
      <c r="O50" s="44"/>
      <c r="P50" s="48"/>
      <c r="Q50" s="44"/>
      <c r="R50" s="48"/>
      <c r="S50" s="1"/>
      <c r="T50" s="1"/>
      <c r="V50" s="1"/>
      <c r="W50" s="1"/>
      <c r="Y50" s="1"/>
      <c r="Z50" s="1"/>
      <c r="AB50" s="1"/>
      <c r="AC50" s="1"/>
      <c r="AE50" s="1"/>
      <c r="AF50" s="1"/>
      <c r="AH50" s="1"/>
      <c r="AI50" s="1"/>
      <c r="AK50" s="1"/>
      <c r="AL50" s="1"/>
      <c r="AN50" s="1"/>
      <c r="AO50" s="1"/>
    </row>
    <row r="51" spans="1:41" ht="12" customHeight="1">
      <c r="A51" s="1" t="s">
        <v>375</v>
      </c>
      <c r="D51" s="1" t="s">
        <v>374</v>
      </c>
      <c r="E51" s="1" t="s">
        <v>32</v>
      </c>
      <c r="F51" s="8">
        <f aca="true" t="shared" si="4" ref="F51:F57">H51+J51+L51+N51+P51+R51</f>
        <v>1696200</v>
      </c>
      <c r="G51" s="1"/>
      <c r="H51" s="7">
        <v>814326</v>
      </c>
      <c r="I51" s="1"/>
      <c r="J51" s="7">
        <v>20091</v>
      </c>
      <c r="K51" s="1"/>
      <c r="L51" s="7">
        <v>211725</v>
      </c>
      <c r="M51" s="1"/>
      <c r="N51" s="7">
        <v>5830</v>
      </c>
      <c r="O51" s="1"/>
      <c r="P51" s="7">
        <v>109598</v>
      </c>
      <c r="Q51" s="1"/>
      <c r="R51" s="7">
        <v>534630</v>
      </c>
      <c r="S51" s="1"/>
      <c r="T51" s="1"/>
      <c r="U51" s="8"/>
      <c r="V51" s="1"/>
      <c r="W51" s="1"/>
      <c r="Y51" s="1"/>
      <c r="Z51" s="1"/>
      <c r="AB51" s="1"/>
      <c r="AC51" s="1"/>
      <c r="AD51" s="7"/>
      <c r="AE51" s="1"/>
      <c r="AF51" s="1"/>
      <c r="AH51" s="1"/>
      <c r="AI51" s="1"/>
      <c r="AK51" s="1"/>
      <c r="AL51" s="1"/>
      <c r="AN51" s="1"/>
      <c r="AO51" s="1"/>
    </row>
    <row r="52" spans="1:42" ht="12" hidden="1">
      <c r="A52" s="1" t="s">
        <v>376</v>
      </c>
      <c r="D52" s="1" t="s">
        <v>377</v>
      </c>
      <c r="E52" s="1" t="s">
        <v>32</v>
      </c>
      <c r="F52" s="8">
        <f t="shared" si="4"/>
        <v>0</v>
      </c>
      <c r="G52" s="1"/>
      <c r="H52" s="7"/>
      <c r="I52" s="1"/>
      <c r="J52" s="7"/>
      <c r="K52" s="1"/>
      <c r="L52" s="7"/>
      <c r="M52" s="1"/>
      <c r="N52" s="7"/>
      <c r="O52" s="1"/>
      <c r="P52" s="7"/>
      <c r="Q52" s="1"/>
      <c r="R52" s="7"/>
      <c r="S52" s="1"/>
      <c r="T52" s="1"/>
      <c r="U52" s="8">
        <f aca="true" t="shared" si="5" ref="U52:U61">X52+AA52+AD52+AG52+AJ52+AM52</f>
        <v>566593</v>
      </c>
      <c r="V52" s="1"/>
      <c r="W52" s="1"/>
      <c r="X52" s="4">
        <v>0</v>
      </c>
      <c r="Y52" s="1"/>
      <c r="Z52" s="1"/>
      <c r="AA52" s="4">
        <v>0</v>
      </c>
      <c r="AB52" s="1"/>
      <c r="AC52" s="1"/>
      <c r="AD52" s="7">
        <v>0</v>
      </c>
      <c r="AE52" s="1"/>
      <c r="AF52" s="1"/>
      <c r="AG52" s="1">
        <v>0</v>
      </c>
      <c r="AH52" s="1"/>
      <c r="AI52" s="1"/>
      <c r="AJ52" s="1">
        <v>34378.24</v>
      </c>
      <c r="AK52" s="1"/>
      <c r="AL52" s="1"/>
      <c r="AM52" s="4">
        <v>532214.76</v>
      </c>
      <c r="AN52" s="1"/>
      <c r="AO52" s="1"/>
      <c r="AP52" s="4">
        <v>0</v>
      </c>
    </row>
    <row r="53" spans="1:42" ht="12" customHeight="1">
      <c r="A53" s="1" t="s">
        <v>112</v>
      </c>
      <c r="B53" s="44"/>
      <c r="C53" s="44"/>
      <c r="D53" s="44" t="s">
        <v>176</v>
      </c>
      <c r="E53" s="44" t="s">
        <v>32</v>
      </c>
      <c r="F53" s="45">
        <f t="shared" si="4"/>
        <v>73014</v>
      </c>
      <c r="G53" s="44"/>
      <c r="H53" s="46">
        <v>55141</v>
      </c>
      <c r="I53" s="44"/>
      <c r="J53" s="46">
        <v>0</v>
      </c>
      <c r="K53" s="44"/>
      <c r="L53" s="46">
        <v>16986</v>
      </c>
      <c r="M53" s="44"/>
      <c r="N53" s="46">
        <v>0</v>
      </c>
      <c r="O53" s="44"/>
      <c r="P53" s="46">
        <v>887</v>
      </c>
      <c r="Q53" s="44"/>
      <c r="R53" s="46">
        <v>0</v>
      </c>
      <c r="S53" s="1"/>
      <c r="T53" s="1"/>
      <c r="U53" s="8">
        <f t="shared" si="5"/>
        <v>86864.90999999999</v>
      </c>
      <c r="V53" s="1"/>
      <c r="W53" s="1"/>
      <c r="X53" s="4">
        <v>72251.04</v>
      </c>
      <c r="Y53" s="1"/>
      <c r="Z53" s="1"/>
      <c r="AA53" s="4">
        <v>0</v>
      </c>
      <c r="AB53" s="1"/>
      <c r="AC53" s="1"/>
      <c r="AD53" s="7">
        <v>14447.72</v>
      </c>
      <c r="AE53" s="1"/>
      <c r="AF53" s="1"/>
      <c r="AG53" s="1">
        <v>0</v>
      </c>
      <c r="AH53" s="1"/>
      <c r="AI53" s="1"/>
      <c r="AJ53" s="1">
        <v>166.15</v>
      </c>
      <c r="AK53" s="1"/>
      <c r="AL53" s="1"/>
      <c r="AM53" s="4">
        <v>0</v>
      </c>
      <c r="AN53" s="1"/>
      <c r="AO53" s="1"/>
      <c r="AP53" s="4">
        <v>0</v>
      </c>
    </row>
    <row r="54" spans="1:42" ht="12">
      <c r="A54" s="1" t="s">
        <v>259</v>
      </c>
      <c r="D54" s="2" t="s">
        <v>402</v>
      </c>
      <c r="E54" s="1" t="s">
        <v>32</v>
      </c>
      <c r="F54" s="8">
        <f t="shared" si="4"/>
        <v>176435</v>
      </c>
      <c r="G54" s="8"/>
      <c r="H54" s="7">
        <v>7300</v>
      </c>
      <c r="I54" s="8"/>
      <c r="J54" s="7">
        <v>115156</v>
      </c>
      <c r="K54" s="8"/>
      <c r="L54" s="7">
        <v>2249</v>
      </c>
      <c r="M54" s="8"/>
      <c r="N54" s="7">
        <v>16885</v>
      </c>
      <c r="O54" s="8"/>
      <c r="P54" s="7">
        <v>29659</v>
      </c>
      <c r="Q54" s="8"/>
      <c r="R54" s="7">
        <v>5186</v>
      </c>
      <c r="S54" s="1"/>
      <c r="T54" s="8"/>
      <c r="U54" s="8">
        <f t="shared" si="5"/>
        <v>110849.07999999999</v>
      </c>
      <c r="V54" s="8"/>
      <c r="W54" s="8"/>
      <c r="X54" s="7">
        <v>68233.26</v>
      </c>
      <c r="Y54" s="8"/>
      <c r="Z54" s="8"/>
      <c r="AA54" s="7">
        <v>2762.68</v>
      </c>
      <c r="AB54" s="8"/>
      <c r="AC54" s="8"/>
      <c r="AD54" s="7">
        <v>13644.3</v>
      </c>
      <c r="AE54" s="8"/>
      <c r="AF54" s="8"/>
      <c r="AG54" s="8">
        <v>4207.63</v>
      </c>
      <c r="AH54" s="8"/>
      <c r="AI54" s="8"/>
      <c r="AJ54" s="8">
        <v>16300.09</v>
      </c>
      <c r="AK54" s="8"/>
      <c r="AL54" s="8"/>
      <c r="AM54" s="7">
        <v>5701.12</v>
      </c>
      <c r="AN54" s="8"/>
      <c r="AO54" s="8"/>
      <c r="AP54" s="7">
        <v>0</v>
      </c>
    </row>
    <row r="55" spans="1:42" ht="12" customHeight="1" hidden="1">
      <c r="A55" s="1" t="s">
        <v>319</v>
      </c>
      <c r="D55" s="2" t="s">
        <v>401</v>
      </c>
      <c r="E55" s="1" t="s">
        <v>32</v>
      </c>
      <c r="F55" s="8">
        <f t="shared" si="4"/>
        <v>0</v>
      </c>
      <c r="G55" s="8"/>
      <c r="H55" s="7"/>
      <c r="I55" s="8"/>
      <c r="J55" s="7"/>
      <c r="K55" s="8"/>
      <c r="L55" s="7"/>
      <c r="M55" s="8"/>
      <c r="N55" s="7"/>
      <c r="O55" s="8"/>
      <c r="P55" s="7"/>
      <c r="Q55" s="8"/>
      <c r="R55" s="7"/>
      <c r="S55" s="1"/>
      <c r="T55" s="8"/>
      <c r="U55" s="8">
        <f t="shared" si="5"/>
        <v>4238.99</v>
      </c>
      <c r="V55" s="8"/>
      <c r="W55" s="8"/>
      <c r="X55" s="7">
        <v>250</v>
      </c>
      <c r="Y55" s="8"/>
      <c r="Z55" s="8"/>
      <c r="AA55" s="7">
        <v>3691.5</v>
      </c>
      <c r="AB55" s="8"/>
      <c r="AC55" s="8"/>
      <c r="AD55" s="7">
        <v>49.99</v>
      </c>
      <c r="AE55" s="8"/>
      <c r="AF55" s="8"/>
      <c r="AG55" s="8">
        <v>247.5</v>
      </c>
      <c r="AH55" s="8"/>
      <c r="AI55" s="8"/>
      <c r="AJ55" s="8">
        <v>0</v>
      </c>
      <c r="AK55" s="8"/>
      <c r="AL55" s="8"/>
      <c r="AM55" s="7">
        <v>0</v>
      </c>
      <c r="AN55" s="8"/>
      <c r="AO55" s="8"/>
      <c r="AP55" s="7">
        <v>0</v>
      </c>
    </row>
    <row r="56" spans="1:42" ht="12">
      <c r="A56" s="1" t="s">
        <v>192</v>
      </c>
      <c r="B56" s="44"/>
      <c r="C56" s="44"/>
      <c r="D56" s="47" t="s">
        <v>470</v>
      </c>
      <c r="E56" s="44" t="s">
        <v>32</v>
      </c>
      <c r="F56" s="45">
        <f t="shared" si="4"/>
        <v>182638</v>
      </c>
      <c r="G56" s="45"/>
      <c r="H56" s="46">
        <v>0</v>
      </c>
      <c r="I56" s="45"/>
      <c r="J56" s="46">
        <v>159139</v>
      </c>
      <c r="K56" s="45"/>
      <c r="L56" s="46">
        <v>0</v>
      </c>
      <c r="M56" s="45"/>
      <c r="N56" s="46">
        <v>0</v>
      </c>
      <c r="O56" s="45"/>
      <c r="P56" s="46">
        <v>23499</v>
      </c>
      <c r="Q56" s="45"/>
      <c r="R56" s="46">
        <v>0</v>
      </c>
      <c r="S56" s="1"/>
      <c r="T56" s="8"/>
      <c r="U56" s="8">
        <f t="shared" si="5"/>
        <v>166804.7</v>
      </c>
      <c r="V56" s="8"/>
      <c r="W56" s="8"/>
      <c r="X56" s="7">
        <v>5119.08</v>
      </c>
      <c r="Y56" s="8"/>
      <c r="Z56" s="8"/>
      <c r="AA56" s="7">
        <v>118666.97</v>
      </c>
      <c r="AB56" s="8"/>
      <c r="AC56" s="8"/>
      <c r="AD56" s="7">
        <v>1023.64</v>
      </c>
      <c r="AE56" s="8"/>
      <c r="AF56" s="8"/>
      <c r="AG56" s="8">
        <v>3326.81</v>
      </c>
      <c r="AH56" s="8"/>
      <c r="AI56" s="8"/>
      <c r="AJ56" s="8">
        <v>34469.2</v>
      </c>
      <c r="AK56" s="8"/>
      <c r="AL56" s="8"/>
      <c r="AM56" s="7">
        <v>4199</v>
      </c>
      <c r="AN56" s="8"/>
      <c r="AO56" s="8"/>
      <c r="AP56" s="7">
        <v>0</v>
      </c>
    </row>
    <row r="57" spans="1:42" ht="12" customHeight="1" hidden="1">
      <c r="A57" s="1" t="s">
        <v>371</v>
      </c>
      <c r="D57" s="2" t="s">
        <v>470</v>
      </c>
      <c r="E57" s="1" t="s">
        <v>32</v>
      </c>
      <c r="F57" s="8">
        <f t="shared" si="4"/>
        <v>0</v>
      </c>
      <c r="G57" s="8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1"/>
      <c r="T57" s="8"/>
      <c r="U57" s="8">
        <f t="shared" si="5"/>
        <v>106823.47</v>
      </c>
      <c r="V57" s="8"/>
      <c r="W57" s="8"/>
      <c r="X57" s="7">
        <v>3875.5</v>
      </c>
      <c r="Y57" s="8"/>
      <c r="Z57" s="8"/>
      <c r="AA57" s="7">
        <v>34310.06</v>
      </c>
      <c r="AB57" s="8"/>
      <c r="AC57" s="8"/>
      <c r="AD57" s="7">
        <v>0</v>
      </c>
      <c r="AE57" s="8"/>
      <c r="AF57" s="8"/>
      <c r="AG57" s="8">
        <v>0</v>
      </c>
      <c r="AH57" s="8"/>
      <c r="AI57" s="8"/>
      <c r="AJ57" s="8">
        <v>18847.91</v>
      </c>
      <c r="AK57" s="8"/>
      <c r="AL57" s="8"/>
      <c r="AM57" s="7">
        <v>49790</v>
      </c>
      <c r="AN57" s="8"/>
      <c r="AO57" s="8"/>
      <c r="AP57" s="7">
        <v>0</v>
      </c>
    </row>
    <row r="58" spans="1:42" ht="12" hidden="1">
      <c r="A58" s="1" t="s">
        <v>192</v>
      </c>
      <c r="D58" s="2" t="s">
        <v>469</v>
      </c>
      <c r="E58" s="1" t="s">
        <v>32</v>
      </c>
      <c r="F58" s="8">
        <f>H58+J58+L58+N58+P58+R58</f>
        <v>0</v>
      </c>
      <c r="G58" s="8"/>
      <c r="H58" s="7"/>
      <c r="I58" s="8"/>
      <c r="J58" s="7"/>
      <c r="K58" s="8"/>
      <c r="L58" s="7"/>
      <c r="M58" s="8"/>
      <c r="N58" s="7"/>
      <c r="O58" s="8"/>
      <c r="P58" s="7"/>
      <c r="Q58" s="8"/>
      <c r="R58" s="7"/>
      <c r="S58" s="1"/>
      <c r="T58" s="8"/>
      <c r="U58" s="8">
        <f t="shared" si="5"/>
        <v>166804.7</v>
      </c>
      <c r="V58" s="8"/>
      <c r="W58" s="8"/>
      <c r="X58" s="7">
        <v>5119.08</v>
      </c>
      <c r="Y58" s="8"/>
      <c r="Z58" s="8"/>
      <c r="AA58" s="7">
        <v>118666.97</v>
      </c>
      <c r="AB58" s="8"/>
      <c r="AC58" s="8"/>
      <c r="AD58" s="7">
        <v>1023.64</v>
      </c>
      <c r="AE58" s="8"/>
      <c r="AF58" s="8"/>
      <c r="AG58" s="8">
        <v>3326.81</v>
      </c>
      <c r="AH58" s="8"/>
      <c r="AI58" s="8"/>
      <c r="AJ58" s="8">
        <v>34469.2</v>
      </c>
      <c r="AK58" s="8"/>
      <c r="AL58" s="8"/>
      <c r="AM58" s="7">
        <v>4199</v>
      </c>
      <c r="AN58" s="8"/>
      <c r="AO58" s="8"/>
      <c r="AP58" s="7">
        <v>0</v>
      </c>
    </row>
    <row r="59" spans="1:42" ht="12" customHeight="1" hidden="1">
      <c r="A59" s="1" t="s">
        <v>371</v>
      </c>
      <c r="D59" s="2" t="s">
        <v>391</v>
      </c>
      <c r="E59" s="1" t="s">
        <v>32</v>
      </c>
      <c r="F59" s="8">
        <f>H59+J59+L59+N59+P59+R59</f>
        <v>0</v>
      </c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1"/>
      <c r="T59" s="8"/>
      <c r="U59" s="8">
        <f t="shared" si="5"/>
        <v>106823.47</v>
      </c>
      <c r="V59" s="8"/>
      <c r="W59" s="8"/>
      <c r="X59" s="7">
        <v>3875.5</v>
      </c>
      <c r="Y59" s="8"/>
      <c r="Z59" s="8"/>
      <c r="AA59" s="7">
        <v>34310.06</v>
      </c>
      <c r="AB59" s="8"/>
      <c r="AC59" s="8"/>
      <c r="AD59" s="7">
        <v>0</v>
      </c>
      <c r="AE59" s="8"/>
      <c r="AF59" s="8"/>
      <c r="AG59" s="8">
        <v>0</v>
      </c>
      <c r="AH59" s="8"/>
      <c r="AI59" s="8"/>
      <c r="AJ59" s="8">
        <v>18847.91</v>
      </c>
      <c r="AK59" s="8"/>
      <c r="AL59" s="8"/>
      <c r="AM59" s="7">
        <v>49790</v>
      </c>
      <c r="AN59" s="8"/>
      <c r="AO59" s="8"/>
      <c r="AP59" s="7">
        <v>0</v>
      </c>
    </row>
    <row r="60" spans="1:42" ht="12">
      <c r="A60" s="1" t="s">
        <v>192</v>
      </c>
      <c r="D60" s="2" t="s">
        <v>391</v>
      </c>
      <c r="E60" s="1" t="s">
        <v>32</v>
      </c>
      <c r="F60" s="8">
        <f>H60+J60+L60+N60+P60+R60</f>
        <v>212468</v>
      </c>
      <c r="G60" s="8"/>
      <c r="H60" s="7">
        <v>0</v>
      </c>
      <c r="I60" s="8"/>
      <c r="J60" s="7">
        <v>447</v>
      </c>
      <c r="K60" s="8"/>
      <c r="L60" s="7">
        <v>0</v>
      </c>
      <c r="M60" s="8"/>
      <c r="N60" s="7">
        <v>0</v>
      </c>
      <c r="O60" s="8"/>
      <c r="P60" s="7">
        <v>4239</v>
      </c>
      <c r="Q60" s="8"/>
      <c r="R60" s="7">
        <v>207782</v>
      </c>
      <c r="S60" s="1"/>
      <c r="T60" s="8"/>
      <c r="U60" s="8">
        <f t="shared" si="5"/>
        <v>166804.7</v>
      </c>
      <c r="V60" s="8"/>
      <c r="W60" s="8"/>
      <c r="X60" s="7">
        <v>5119.08</v>
      </c>
      <c r="Y60" s="8"/>
      <c r="Z60" s="8"/>
      <c r="AA60" s="7">
        <v>118666.97</v>
      </c>
      <c r="AB60" s="8"/>
      <c r="AC60" s="8"/>
      <c r="AD60" s="7">
        <v>1023.64</v>
      </c>
      <c r="AE60" s="8"/>
      <c r="AF60" s="8"/>
      <c r="AG60" s="8">
        <v>3326.81</v>
      </c>
      <c r="AH60" s="8"/>
      <c r="AI60" s="8"/>
      <c r="AJ60" s="8">
        <v>34469.2</v>
      </c>
      <c r="AK60" s="8"/>
      <c r="AL60" s="8"/>
      <c r="AM60" s="7">
        <v>4199</v>
      </c>
      <c r="AN60" s="8"/>
      <c r="AO60" s="8"/>
      <c r="AP60" s="7">
        <v>0</v>
      </c>
    </row>
    <row r="61" spans="1:42" ht="12" customHeight="1">
      <c r="A61" s="1" t="s">
        <v>371</v>
      </c>
      <c r="B61" s="44"/>
      <c r="C61" s="44"/>
      <c r="D61" s="47" t="s">
        <v>471</v>
      </c>
      <c r="E61" s="44" t="s">
        <v>32</v>
      </c>
      <c r="F61" s="45">
        <f>H61+J61+L61+N61+P61+R61</f>
        <v>4121</v>
      </c>
      <c r="G61" s="45"/>
      <c r="H61" s="46">
        <v>0</v>
      </c>
      <c r="I61" s="45"/>
      <c r="J61" s="46">
        <v>0</v>
      </c>
      <c r="K61" s="45"/>
      <c r="L61" s="46">
        <v>0</v>
      </c>
      <c r="M61" s="45"/>
      <c r="N61" s="46">
        <v>3031</v>
      </c>
      <c r="O61" s="45"/>
      <c r="P61" s="46">
        <v>1090</v>
      </c>
      <c r="Q61" s="45"/>
      <c r="R61" s="46">
        <v>0</v>
      </c>
      <c r="S61" s="1"/>
      <c r="T61" s="8"/>
      <c r="U61" s="8">
        <f t="shared" si="5"/>
        <v>106823.47</v>
      </c>
      <c r="V61" s="8"/>
      <c r="W61" s="8"/>
      <c r="X61" s="7">
        <v>3875.5</v>
      </c>
      <c r="Y61" s="8"/>
      <c r="Z61" s="8"/>
      <c r="AA61" s="7">
        <v>34310.06</v>
      </c>
      <c r="AB61" s="8"/>
      <c r="AC61" s="8"/>
      <c r="AD61" s="7">
        <v>0</v>
      </c>
      <c r="AE61" s="8"/>
      <c r="AF61" s="8"/>
      <c r="AG61" s="8">
        <v>0</v>
      </c>
      <c r="AH61" s="8"/>
      <c r="AI61" s="8"/>
      <c r="AJ61" s="8">
        <v>18847.91</v>
      </c>
      <c r="AK61" s="8"/>
      <c r="AL61" s="8"/>
      <c r="AM61" s="7">
        <v>49790</v>
      </c>
      <c r="AN61" s="8"/>
      <c r="AO61" s="8"/>
      <c r="AP61" s="7">
        <v>0</v>
      </c>
    </row>
    <row r="62" spans="4:42" ht="12" customHeight="1">
      <c r="D62" s="1" t="s">
        <v>271</v>
      </c>
      <c r="E62" s="1" t="s">
        <v>32</v>
      </c>
      <c r="F62" s="9">
        <f>SUM(F51:F61)</f>
        <v>2344876</v>
      </c>
      <c r="G62" s="1"/>
      <c r="H62" s="9">
        <f>SUM(H51:H61)</f>
        <v>876767</v>
      </c>
      <c r="I62" s="1"/>
      <c r="J62" s="9">
        <f>SUM(J51:J61)</f>
        <v>294833</v>
      </c>
      <c r="K62" s="1"/>
      <c r="L62" s="9">
        <f>SUM(L51:L61)</f>
        <v>230960</v>
      </c>
      <c r="M62" s="1"/>
      <c r="N62" s="9">
        <f>SUM(N51:N61)</f>
        <v>25746</v>
      </c>
      <c r="O62" s="1"/>
      <c r="P62" s="9">
        <f>SUM(P51:P61)</f>
        <v>168972</v>
      </c>
      <c r="Q62" s="1"/>
      <c r="R62" s="9">
        <f>SUM(R51:R61)</f>
        <v>747598</v>
      </c>
      <c r="S62" s="1"/>
      <c r="T62" s="9"/>
      <c r="U62" s="9">
        <f>SUM(U51:U61)</f>
        <v>1589430.4899999998</v>
      </c>
      <c r="V62" s="1"/>
      <c r="W62" s="9"/>
      <c r="X62" s="9">
        <f>SUM(X51:X61)</f>
        <v>167718.03999999995</v>
      </c>
      <c r="Y62" s="1"/>
      <c r="Z62" s="9"/>
      <c r="AA62" s="9">
        <f>SUM(AA51:AA61)</f>
        <v>465385.26999999996</v>
      </c>
      <c r="AB62" s="1"/>
      <c r="AC62" s="9"/>
      <c r="AD62" s="9">
        <f>SUM(AD51:AD61)</f>
        <v>31212.929999999997</v>
      </c>
      <c r="AE62" s="1"/>
      <c r="AF62" s="9"/>
      <c r="AG62" s="9">
        <f>SUM(AG51:AG61)</f>
        <v>14435.56</v>
      </c>
      <c r="AH62" s="1"/>
      <c r="AI62" s="9"/>
      <c r="AJ62" s="9">
        <f>SUM(AJ51:AJ61)</f>
        <v>210795.80999999997</v>
      </c>
      <c r="AK62" s="1"/>
      <c r="AL62" s="9"/>
      <c r="AM62" s="9">
        <f>SUM(AM51:AM61)</f>
        <v>699882.88</v>
      </c>
      <c r="AN62" s="1"/>
      <c r="AO62" s="9"/>
      <c r="AP62" s="9">
        <f>SUM(AP51:AP61)</f>
        <v>0</v>
      </c>
    </row>
    <row r="63" spans="2:41" ht="12">
      <c r="B63" s="44"/>
      <c r="C63" s="44"/>
      <c r="D63" s="44"/>
      <c r="E63" s="44"/>
      <c r="F63" s="44"/>
      <c r="G63" s="44"/>
      <c r="H63" s="48"/>
      <c r="I63" s="44"/>
      <c r="J63" s="48"/>
      <c r="K63" s="44"/>
      <c r="L63" s="48"/>
      <c r="M63" s="44"/>
      <c r="N63" s="48"/>
      <c r="O63" s="44"/>
      <c r="P63" s="48"/>
      <c r="Q63" s="44"/>
      <c r="R63" s="48"/>
      <c r="S63" s="1"/>
      <c r="T63" s="1"/>
      <c r="V63" s="1"/>
      <c r="W63" s="1"/>
      <c r="Y63" s="1"/>
      <c r="Z63" s="1"/>
      <c r="AB63" s="1"/>
      <c r="AC63" s="1"/>
      <c r="AE63" s="1"/>
      <c r="AF63" s="1"/>
      <c r="AH63" s="1"/>
      <c r="AI63" s="1"/>
      <c r="AK63" s="1"/>
      <c r="AL63" s="1"/>
      <c r="AN63" s="1"/>
      <c r="AO63" s="1"/>
    </row>
    <row r="64" spans="3:41" ht="12" customHeight="1">
      <c r="C64" s="1" t="s">
        <v>49</v>
      </c>
      <c r="E64" s="1"/>
      <c r="G64" s="1"/>
      <c r="I64" s="1"/>
      <c r="K64" s="1"/>
      <c r="M64" s="1"/>
      <c r="N64" s="4"/>
      <c r="O64" s="1"/>
      <c r="P64" s="4"/>
      <c r="Q64" s="1"/>
      <c r="S64" s="1"/>
      <c r="T64" s="1"/>
      <c r="V64" s="1"/>
      <c r="W64" s="1"/>
      <c r="Y64" s="1"/>
      <c r="Z64" s="1"/>
      <c r="AB64" s="1"/>
      <c r="AC64" s="1"/>
      <c r="AE64" s="1"/>
      <c r="AF64" s="1"/>
      <c r="AH64" s="1"/>
      <c r="AI64" s="1"/>
      <c r="AK64" s="1"/>
      <c r="AL64" s="1"/>
      <c r="AN64" s="1"/>
      <c r="AO64" s="1"/>
    </row>
    <row r="65" spans="1:42" ht="12">
      <c r="A65" s="1" t="s">
        <v>71</v>
      </c>
      <c r="B65" s="44"/>
      <c r="C65" s="44"/>
      <c r="D65" s="47" t="s">
        <v>403</v>
      </c>
      <c r="E65" s="44" t="s">
        <v>32</v>
      </c>
      <c r="F65" s="45">
        <f>H65+J65+L65+N65+P65+R65</f>
        <v>337730</v>
      </c>
      <c r="G65" s="45"/>
      <c r="H65" s="46">
        <v>251095</v>
      </c>
      <c r="I65" s="45"/>
      <c r="J65" s="46">
        <v>5509</v>
      </c>
      <c r="K65" s="45"/>
      <c r="L65" s="46">
        <v>77350</v>
      </c>
      <c r="M65" s="45"/>
      <c r="N65" s="46">
        <v>0</v>
      </c>
      <c r="O65" s="45"/>
      <c r="P65" s="46">
        <v>3776</v>
      </c>
      <c r="Q65" s="45"/>
      <c r="R65" s="46">
        <v>0</v>
      </c>
      <c r="S65" s="1"/>
      <c r="T65" s="8"/>
      <c r="U65" s="8"/>
      <c r="V65" s="8"/>
      <c r="W65" s="8"/>
      <c r="X65" s="7"/>
      <c r="Y65" s="8"/>
      <c r="Z65" s="8"/>
      <c r="AA65" s="7"/>
      <c r="AB65" s="8"/>
      <c r="AC65" s="8"/>
      <c r="AD65" s="7"/>
      <c r="AE65" s="8"/>
      <c r="AF65" s="8"/>
      <c r="AG65" s="8"/>
      <c r="AH65" s="8"/>
      <c r="AI65" s="8"/>
      <c r="AJ65" s="8"/>
      <c r="AK65" s="8"/>
      <c r="AL65" s="8"/>
      <c r="AM65" s="7"/>
      <c r="AN65" s="8"/>
      <c r="AO65" s="8"/>
      <c r="AP65" s="7"/>
    </row>
    <row r="66" spans="1:42" s="8" customFormat="1" ht="12.75" customHeight="1">
      <c r="A66" s="8" t="s">
        <v>72</v>
      </c>
      <c r="D66" s="43" t="s">
        <v>404</v>
      </c>
      <c r="E66" s="8" t="s">
        <v>32</v>
      </c>
      <c r="F66" s="8">
        <f>H66+J66+L66+N66+P66+R66</f>
        <v>113542</v>
      </c>
      <c r="H66" s="7">
        <v>65920</v>
      </c>
      <c r="J66" s="7">
        <v>13405</v>
      </c>
      <c r="L66" s="7">
        <v>20307</v>
      </c>
      <c r="N66" s="7">
        <v>1453</v>
      </c>
      <c r="P66" s="7">
        <v>12457</v>
      </c>
      <c r="R66" s="7">
        <v>0</v>
      </c>
      <c r="X66" s="7"/>
      <c r="AA66" s="7"/>
      <c r="AD66" s="7"/>
      <c r="AM66" s="7"/>
      <c r="AP66" s="7"/>
    </row>
    <row r="67" spans="2:18" s="8" customFormat="1" ht="12">
      <c r="B67" s="45"/>
      <c r="C67" s="45"/>
      <c r="D67" s="50" t="s">
        <v>482</v>
      </c>
      <c r="E67" s="45" t="s">
        <v>32</v>
      </c>
      <c r="F67" s="45">
        <f>H67+J67+L67+N67+P67+R67</f>
        <v>354919</v>
      </c>
      <c r="G67" s="45" t="s">
        <v>32</v>
      </c>
      <c r="H67" s="45">
        <v>262979</v>
      </c>
      <c r="I67" s="45"/>
      <c r="J67" s="45">
        <v>10600</v>
      </c>
      <c r="K67" s="45"/>
      <c r="L67" s="45">
        <v>68375</v>
      </c>
      <c r="M67" s="45"/>
      <c r="N67" s="45">
        <v>0</v>
      </c>
      <c r="O67" s="45"/>
      <c r="P67" s="45">
        <v>12965</v>
      </c>
      <c r="Q67" s="45"/>
      <c r="R67" s="45">
        <v>0</v>
      </c>
    </row>
    <row r="68" spans="4:18" s="8" customFormat="1" ht="12">
      <c r="D68" s="43" t="s">
        <v>364</v>
      </c>
      <c r="E68" s="8" t="s">
        <v>32</v>
      </c>
      <c r="F68" s="8">
        <f>H68+J68+L68+N68+P68+R68</f>
        <v>963844</v>
      </c>
      <c r="G68" s="8" t="s">
        <v>32</v>
      </c>
      <c r="H68" s="8">
        <v>566548</v>
      </c>
      <c r="J68" s="8">
        <v>84740</v>
      </c>
      <c r="L68" s="8">
        <v>174526</v>
      </c>
      <c r="N68" s="8">
        <v>1640</v>
      </c>
      <c r="P68" s="8">
        <v>133693</v>
      </c>
      <c r="R68" s="8">
        <v>2697</v>
      </c>
    </row>
    <row r="69" spans="1:42" ht="12" customHeight="1">
      <c r="A69" s="1" t="s">
        <v>73</v>
      </c>
      <c r="B69" s="44"/>
      <c r="C69" s="44"/>
      <c r="D69" s="47" t="s">
        <v>405</v>
      </c>
      <c r="E69" s="44" t="s">
        <v>32</v>
      </c>
      <c r="F69" s="45">
        <f>H69+J69+L69+N69+P69+R69</f>
        <v>3502211</v>
      </c>
      <c r="G69" s="45"/>
      <c r="H69" s="46">
        <v>2515312</v>
      </c>
      <c r="I69" s="45"/>
      <c r="J69" s="46">
        <v>116491</v>
      </c>
      <c r="K69" s="45"/>
      <c r="L69" s="46">
        <v>775302</v>
      </c>
      <c r="M69" s="45"/>
      <c r="N69" s="46">
        <v>1748</v>
      </c>
      <c r="O69" s="45"/>
      <c r="P69" s="46">
        <v>93358</v>
      </c>
      <c r="Q69" s="45"/>
      <c r="R69" s="46">
        <v>0</v>
      </c>
      <c r="S69" s="1"/>
      <c r="T69" s="8"/>
      <c r="U69" s="8"/>
      <c r="V69" s="8"/>
      <c r="W69" s="8"/>
      <c r="X69" s="7"/>
      <c r="Y69" s="8"/>
      <c r="Z69" s="8"/>
      <c r="AA69" s="7"/>
      <c r="AB69" s="8"/>
      <c r="AC69" s="8"/>
      <c r="AD69" s="7"/>
      <c r="AE69" s="8"/>
      <c r="AF69" s="8"/>
      <c r="AG69" s="8"/>
      <c r="AH69" s="8"/>
      <c r="AI69" s="8"/>
      <c r="AJ69" s="8"/>
      <c r="AK69" s="8"/>
      <c r="AL69" s="8"/>
      <c r="AM69" s="7"/>
      <c r="AN69" s="8"/>
      <c r="AO69" s="8"/>
      <c r="AP69" s="7"/>
    </row>
    <row r="70" spans="1:42" ht="12">
      <c r="A70" s="1" t="s">
        <v>74</v>
      </c>
      <c r="D70" s="2" t="s">
        <v>406</v>
      </c>
      <c r="E70" s="1" t="s">
        <v>32</v>
      </c>
      <c r="F70" s="8">
        <f aca="true" t="shared" si="6" ref="F70:F84">H70+J70+L70+N70+P70+R70</f>
        <v>769152</v>
      </c>
      <c r="G70" s="8"/>
      <c r="H70" s="7">
        <v>509872</v>
      </c>
      <c r="I70" s="8"/>
      <c r="J70" s="7">
        <v>52579</v>
      </c>
      <c r="K70" s="8"/>
      <c r="L70" s="7">
        <v>157067</v>
      </c>
      <c r="M70" s="8"/>
      <c r="N70" s="7">
        <v>0</v>
      </c>
      <c r="O70" s="8"/>
      <c r="P70" s="7">
        <v>49634</v>
      </c>
      <c r="Q70" s="8"/>
      <c r="R70" s="7">
        <v>0</v>
      </c>
      <c r="S70" s="1"/>
      <c r="T70" s="8"/>
      <c r="U70" s="8"/>
      <c r="V70" s="8"/>
      <c r="W70" s="8"/>
      <c r="X70" s="7"/>
      <c r="Y70" s="8"/>
      <c r="Z70" s="8"/>
      <c r="AA70" s="7"/>
      <c r="AB70" s="8"/>
      <c r="AC70" s="8"/>
      <c r="AD70" s="7"/>
      <c r="AE70" s="8"/>
      <c r="AF70" s="8"/>
      <c r="AG70" s="8"/>
      <c r="AH70" s="8"/>
      <c r="AI70" s="8"/>
      <c r="AJ70" s="8"/>
      <c r="AK70" s="8"/>
      <c r="AL70" s="8"/>
      <c r="AM70" s="7"/>
      <c r="AN70" s="8"/>
      <c r="AO70" s="8"/>
      <c r="AP70" s="7"/>
    </row>
    <row r="71" spans="1:42" ht="12" customHeight="1">
      <c r="A71" s="1" t="s">
        <v>75</v>
      </c>
      <c r="B71" s="44"/>
      <c r="C71" s="44"/>
      <c r="D71" s="47" t="s">
        <v>407</v>
      </c>
      <c r="E71" s="44" t="s">
        <v>32</v>
      </c>
      <c r="F71" s="45">
        <f t="shared" si="6"/>
        <v>964483</v>
      </c>
      <c r="G71" s="45"/>
      <c r="H71" s="46">
        <v>702373</v>
      </c>
      <c r="I71" s="45"/>
      <c r="J71" s="46">
        <v>21558</v>
      </c>
      <c r="K71" s="45"/>
      <c r="L71" s="46">
        <v>216368</v>
      </c>
      <c r="M71" s="45"/>
      <c r="N71" s="46">
        <v>1095</v>
      </c>
      <c r="O71" s="45"/>
      <c r="P71" s="46">
        <v>23089</v>
      </c>
      <c r="Q71" s="45"/>
      <c r="R71" s="46">
        <v>0</v>
      </c>
      <c r="S71" s="1"/>
      <c r="T71" s="8"/>
      <c r="U71" s="8"/>
      <c r="V71" s="8"/>
      <c r="W71" s="8"/>
      <c r="X71" s="7"/>
      <c r="Y71" s="8"/>
      <c r="Z71" s="8"/>
      <c r="AA71" s="7"/>
      <c r="AB71" s="8"/>
      <c r="AC71" s="8"/>
      <c r="AD71" s="7"/>
      <c r="AE71" s="8"/>
      <c r="AF71" s="8"/>
      <c r="AG71" s="8"/>
      <c r="AH71" s="8"/>
      <c r="AI71" s="8"/>
      <c r="AJ71" s="8"/>
      <c r="AK71" s="8"/>
      <c r="AL71" s="8"/>
      <c r="AM71" s="7"/>
      <c r="AN71" s="8"/>
      <c r="AO71" s="8"/>
      <c r="AP71" s="7"/>
    </row>
    <row r="72" spans="1:42" ht="12">
      <c r="A72" s="1" t="s">
        <v>76</v>
      </c>
      <c r="D72" s="2" t="s">
        <v>408</v>
      </c>
      <c r="E72" s="1" t="s">
        <v>32</v>
      </c>
      <c r="F72" s="8">
        <f t="shared" si="6"/>
        <v>326776</v>
      </c>
      <c r="G72" s="8"/>
      <c r="H72" s="7">
        <v>236737</v>
      </c>
      <c r="I72" s="8"/>
      <c r="J72" s="7">
        <v>9949</v>
      </c>
      <c r="K72" s="8"/>
      <c r="L72" s="7">
        <v>72927</v>
      </c>
      <c r="M72" s="8"/>
      <c r="N72" s="7">
        <v>583</v>
      </c>
      <c r="O72" s="8"/>
      <c r="P72" s="7">
        <v>6580</v>
      </c>
      <c r="Q72" s="8"/>
      <c r="R72" s="7">
        <v>0</v>
      </c>
      <c r="S72" s="1"/>
      <c r="T72" s="8"/>
      <c r="U72" s="8"/>
      <c r="V72" s="8"/>
      <c r="W72" s="8"/>
      <c r="X72" s="7"/>
      <c r="Y72" s="8"/>
      <c r="Z72" s="8"/>
      <c r="AA72" s="7"/>
      <c r="AB72" s="8"/>
      <c r="AC72" s="8"/>
      <c r="AD72" s="7"/>
      <c r="AE72" s="8"/>
      <c r="AF72" s="8"/>
      <c r="AG72" s="8"/>
      <c r="AH72" s="8"/>
      <c r="AI72" s="8"/>
      <c r="AJ72" s="8"/>
      <c r="AK72" s="8"/>
      <c r="AL72" s="8"/>
      <c r="AM72" s="7"/>
      <c r="AN72" s="8"/>
      <c r="AO72" s="8"/>
      <c r="AP72" s="7"/>
    </row>
    <row r="73" spans="1:42" ht="12" customHeight="1">
      <c r="A73" s="1" t="s">
        <v>77</v>
      </c>
      <c r="B73" s="44"/>
      <c r="C73" s="44"/>
      <c r="D73" s="47" t="s">
        <v>409</v>
      </c>
      <c r="E73" s="44" t="s">
        <v>32</v>
      </c>
      <c r="F73" s="45">
        <f t="shared" si="6"/>
        <v>896149</v>
      </c>
      <c r="G73" s="45"/>
      <c r="H73" s="46">
        <v>639992</v>
      </c>
      <c r="I73" s="45"/>
      <c r="J73" s="46">
        <v>27490</v>
      </c>
      <c r="K73" s="45"/>
      <c r="L73" s="46">
        <v>197151</v>
      </c>
      <c r="M73" s="45"/>
      <c r="N73" s="46">
        <v>0</v>
      </c>
      <c r="O73" s="45"/>
      <c r="P73" s="46">
        <v>31516</v>
      </c>
      <c r="Q73" s="45"/>
      <c r="R73" s="46">
        <v>0</v>
      </c>
      <c r="S73" s="1"/>
      <c r="T73" s="8"/>
      <c r="U73" s="8"/>
      <c r="V73" s="8"/>
      <c r="W73" s="8"/>
      <c r="X73" s="7"/>
      <c r="Y73" s="8"/>
      <c r="Z73" s="8"/>
      <c r="AA73" s="7"/>
      <c r="AB73" s="8"/>
      <c r="AC73" s="8"/>
      <c r="AD73" s="7"/>
      <c r="AE73" s="8"/>
      <c r="AF73" s="8"/>
      <c r="AG73" s="8"/>
      <c r="AH73" s="8"/>
      <c r="AI73" s="8"/>
      <c r="AJ73" s="8"/>
      <c r="AK73" s="8"/>
      <c r="AL73" s="8"/>
      <c r="AM73" s="7"/>
      <c r="AN73" s="8"/>
      <c r="AO73" s="8"/>
      <c r="AP73" s="7"/>
    </row>
    <row r="74" spans="1:42" ht="12">
      <c r="A74" s="1" t="s">
        <v>78</v>
      </c>
      <c r="D74" s="2" t="s">
        <v>391</v>
      </c>
      <c r="E74" s="1" t="s">
        <v>32</v>
      </c>
      <c r="F74" s="8">
        <f t="shared" si="6"/>
        <v>56283</v>
      </c>
      <c r="G74" s="8"/>
      <c r="H74" s="7">
        <v>12901</v>
      </c>
      <c r="I74" s="8"/>
      <c r="J74" s="7">
        <v>25540</v>
      </c>
      <c r="K74" s="8"/>
      <c r="L74" s="7">
        <v>3974</v>
      </c>
      <c r="M74" s="8"/>
      <c r="N74" s="7">
        <v>1357</v>
      </c>
      <c r="O74" s="8"/>
      <c r="P74" s="7">
        <v>12511</v>
      </c>
      <c r="Q74" s="8"/>
      <c r="R74" s="7">
        <v>0</v>
      </c>
      <c r="S74" s="1"/>
      <c r="T74" s="8"/>
      <c r="U74" s="8"/>
      <c r="V74" s="8"/>
      <c r="W74" s="8"/>
      <c r="X74" s="7"/>
      <c r="Y74" s="8"/>
      <c r="Z74" s="8"/>
      <c r="AA74" s="7"/>
      <c r="AB74" s="8"/>
      <c r="AC74" s="8"/>
      <c r="AD74" s="7"/>
      <c r="AE74" s="8"/>
      <c r="AF74" s="8"/>
      <c r="AG74" s="8"/>
      <c r="AH74" s="8"/>
      <c r="AI74" s="8"/>
      <c r="AJ74" s="8"/>
      <c r="AK74" s="8"/>
      <c r="AL74" s="8"/>
      <c r="AM74" s="7"/>
      <c r="AN74" s="8"/>
      <c r="AO74" s="8"/>
      <c r="AP74" s="7"/>
    </row>
    <row r="75" spans="1:42" ht="12" customHeight="1" hidden="1">
      <c r="A75" s="1" t="s">
        <v>113</v>
      </c>
      <c r="D75" s="2" t="s">
        <v>410</v>
      </c>
      <c r="E75" s="1" t="s">
        <v>32</v>
      </c>
      <c r="F75" s="8">
        <f t="shared" si="6"/>
        <v>0</v>
      </c>
      <c r="G75" s="8"/>
      <c r="H75" s="7"/>
      <c r="I75" s="8"/>
      <c r="J75" s="7"/>
      <c r="K75" s="8"/>
      <c r="L75" s="7"/>
      <c r="M75" s="8"/>
      <c r="N75" s="7"/>
      <c r="O75" s="8"/>
      <c r="P75" s="7"/>
      <c r="Q75" s="8"/>
      <c r="R75" s="7">
        <v>0</v>
      </c>
      <c r="S75" s="1"/>
      <c r="T75" s="8"/>
      <c r="U75" s="8"/>
      <c r="V75" s="8"/>
      <c r="W75" s="8"/>
      <c r="X75" s="7"/>
      <c r="Y75" s="8"/>
      <c r="Z75" s="8"/>
      <c r="AA75" s="7"/>
      <c r="AB75" s="8"/>
      <c r="AC75" s="8"/>
      <c r="AD75" s="7"/>
      <c r="AE75" s="8"/>
      <c r="AF75" s="8"/>
      <c r="AG75" s="8"/>
      <c r="AH75" s="8"/>
      <c r="AI75" s="8"/>
      <c r="AJ75" s="8"/>
      <c r="AK75" s="8"/>
      <c r="AL75" s="8"/>
      <c r="AM75" s="7"/>
      <c r="AN75" s="8"/>
      <c r="AO75" s="8"/>
      <c r="AP75" s="7"/>
    </row>
    <row r="76" spans="1:42" ht="12" hidden="1">
      <c r="A76" s="1" t="s">
        <v>101</v>
      </c>
      <c r="D76" s="2" t="s">
        <v>411</v>
      </c>
      <c r="E76" s="1" t="s">
        <v>32</v>
      </c>
      <c r="F76" s="8">
        <f t="shared" si="6"/>
        <v>0</v>
      </c>
      <c r="G76" s="8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1"/>
      <c r="T76" s="8"/>
      <c r="U76" s="8"/>
      <c r="V76" s="8"/>
      <c r="W76" s="8"/>
      <c r="X76" s="7"/>
      <c r="Y76" s="8"/>
      <c r="Z76" s="8"/>
      <c r="AA76" s="7"/>
      <c r="AB76" s="8"/>
      <c r="AC76" s="8"/>
      <c r="AD76" s="7"/>
      <c r="AE76" s="8"/>
      <c r="AF76" s="8"/>
      <c r="AG76" s="8"/>
      <c r="AH76" s="8"/>
      <c r="AI76" s="8"/>
      <c r="AJ76" s="8"/>
      <c r="AK76" s="8"/>
      <c r="AL76" s="8"/>
      <c r="AM76" s="7"/>
      <c r="AN76" s="8"/>
      <c r="AO76" s="8"/>
      <c r="AP76" s="7"/>
    </row>
    <row r="77" spans="1:42" ht="12">
      <c r="A77" s="1" t="s">
        <v>79</v>
      </c>
      <c r="B77" s="44"/>
      <c r="C77" s="44"/>
      <c r="D77" s="47" t="s">
        <v>412</v>
      </c>
      <c r="E77" s="44" t="s">
        <v>32</v>
      </c>
      <c r="F77" s="45">
        <f t="shared" si="6"/>
        <v>740003</v>
      </c>
      <c r="G77" s="45"/>
      <c r="H77" s="46">
        <v>512493</v>
      </c>
      <c r="I77" s="45"/>
      <c r="J77" s="46">
        <v>22683</v>
      </c>
      <c r="K77" s="45"/>
      <c r="L77" s="46">
        <v>143471</v>
      </c>
      <c r="M77" s="45"/>
      <c r="N77" s="46">
        <v>2924</v>
      </c>
      <c r="O77" s="45"/>
      <c r="P77" s="46">
        <v>55994</v>
      </c>
      <c r="Q77" s="45"/>
      <c r="R77" s="46">
        <v>2438</v>
      </c>
      <c r="S77" s="1"/>
      <c r="T77" s="8"/>
      <c r="U77" s="8"/>
      <c r="V77" s="8"/>
      <c r="W77" s="8"/>
      <c r="X77" s="7"/>
      <c r="Y77" s="8"/>
      <c r="Z77" s="8"/>
      <c r="AA77" s="7"/>
      <c r="AB77" s="8"/>
      <c r="AC77" s="8"/>
      <c r="AD77" s="7"/>
      <c r="AE77" s="8"/>
      <c r="AF77" s="8"/>
      <c r="AG77" s="8"/>
      <c r="AH77" s="8"/>
      <c r="AI77" s="8"/>
      <c r="AJ77" s="8"/>
      <c r="AK77" s="8"/>
      <c r="AL77" s="8"/>
      <c r="AM77" s="7"/>
      <c r="AN77" s="8"/>
      <c r="AO77" s="8"/>
      <c r="AP77" s="7"/>
    </row>
    <row r="78" spans="1:42" ht="12" customHeight="1">
      <c r="A78" s="1" t="s">
        <v>80</v>
      </c>
      <c r="D78" s="2" t="s">
        <v>413</v>
      </c>
      <c r="E78" s="1" t="s">
        <v>32</v>
      </c>
      <c r="F78" s="8">
        <f t="shared" si="6"/>
        <v>307269</v>
      </c>
      <c r="G78" s="8"/>
      <c r="H78" s="7">
        <v>231823</v>
      </c>
      <c r="I78" s="8"/>
      <c r="J78" s="7">
        <v>0</v>
      </c>
      <c r="K78" s="8"/>
      <c r="L78" s="7">
        <v>71414</v>
      </c>
      <c r="M78" s="8"/>
      <c r="N78" s="7">
        <v>0</v>
      </c>
      <c r="O78" s="8"/>
      <c r="P78" s="7">
        <v>4032</v>
      </c>
      <c r="Q78" s="8"/>
      <c r="R78" s="7">
        <v>0</v>
      </c>
      <c r="S78" s="1"/>
      <c r="T78" s="8"/>
      <c r="U78" s="8"/>
      <c r="V78" s="8"/>
      <c r="W78" s="8"/>
      <c r="X78" s="7"/>
      <c r="Y78" s="8"/>
      <c r="Z78" s="8"/>
      <c r="AA78" s="7"/>
      <c r="AB78" s="8"/>
      <c r="AC78" s="8"/>
      <c r="AD78" s="7"/>
      <c r="AE78" s="8"/>
      <c r="AF78" s="8"/>
      <c r="AG78" s="8"/>
      <c r="AH78" s="8"/>
      <c r="AI78" s="8"/>
      <c r="AJ78" s="8"/>
      <c r="AK78" s="8"/>
      <c r="AL78" s="8"/>
      <c r="AM78" s="7"/>
      <c r="AN78" s="8"/>
      <c r="AO78" s="8"/>
      <c r="AP78" s="7"/>
    </row>
    <row r="79" spans="1:42" ht="12" customHeight="1">
      <c r="A79" s="1" t="s">
        <v>80</v>
      </c>
      <c r="B79" s="44"/>
      <c r="C79" s="44"/>
      <c r="D79" s="47" t="s">
        <v>483</v>
      </c>
      <c r="E79" s="44" t="s">
        <v>32</v>
      </c>
      <c r="F79" s="45">
        <f>H79+J79+L79+N79+P79+R79</f>
        <v>539903</v>
      </c>
      <c r="G79" s="45"/>
      <c r="H79" s="46">
        <v>393707</v>
      </c>
      <c r="I79" s="45"/>
      <c r="J79" s="46">
        <v>8183</v>
      </c>
      <c r="K79" s="45"/>
      <c r="L79" s="46">
        <v>121282</v>
      </c>
      <c r="M79" s="45"/>
      <c r="N79" s="46">
        <v>1361</v>
      </c>
      <c r="O79" s="45"/>
      <c r="P79" s="46">
        <v>15370</v>
      </c>
      <c r="Q79" s="45"/>
      <c r="R79" s="46">
        <v>0</v>
      </c>
      <c r="S79" s="1"/>
      <c r="T79" s="8"/>
      <c r="U79" s="8"/>
      <c r="V79" s="8"/>
      <c r="W79" s="8"/>
      <c r="X79" s="7"/>
      <c r="Y79" s="8"/>
      <c r="Z79" s="8"/>
      <c r="AA79" s="7"/>
      <c r="AB79" s="8"/>
      <c r="AC79" s="8"/>
      <c r="AD79" s="7"/>
      <c r="AE79" s="8"/>
      <c r="AF79" s="8"/>
      <c r="AG79" s="8"/>
      <c r="AH79" s="8"/>
      <c r="AI79" s="8"/>
      <c r="AJ79" s="8"/>
      <c r="AK79" s="8"/>
      <c r="AL79" s="8"/>
      <c r="AM79" s="7"/>
      <c r="AN79" s="8"/>
      <c r="AO79" s="8"/>
      <c r="AP79" s="7"/>
    </row>
    <row r="80" spans="1:42" ht="12">
      <c r="A80" s="1" t="s">
        <v>81</v>
      </c>
      <c r="D80" s="2" t="s">
        <v>414</v>
      </c>
      <c r="E80" s="1" t="s">
        <v>32</v>
      </c>
      <c r="F80" s="8">
        <f t="shared" si="6"/>
        <v>872172</v>
      </c>
      <c r="G80" s="8"/>
      <c r="H80" s="7">
        <v>579452</v>
      </c>
      <c r="I80" s="8"/>
      <c r="J80" s="7">
        <v>100980</v>
      </c>
      <c r="K80" s="8"/>
      <c r="L80" s="7">
        <v>178501</v>
      </c>
      <c r="M80" s="8"/>
      <c r="N80" s="7">
        <v>3588</v>
      </c>
      <c r="O80" s="8"/>
      <c r="P80" s="7">
        <v>9651</v>
      </c>
      <c r="Q80" s="8"/>
      <c r="R80" s="7">
        <v>0</v>
      </c>
      <c r="S80" s="1"/>
      <c r="T80" s="8"/>
      <c r="U80" s="8"/>
      <c r="V80" s="8"/>
      <c r="W80" s="8"/>
      <c r="X80" s="7"/>
      <c r="Y80" s="8"/>
      <c r="Z80" s="8"/>
      <c r="AA80" s="7"/>
      <c r="AB80" s="8"/>
      <c r="AC80" s="8"/>
      <c r="AD80" s="7"/>
      <c r="AE80" s="8"/>
      <c r="AF80" s="8"/>
      <c r="AG80" s="8"/>
      <c r="AH80" s="8"/>
      <c r="AI80" s="8"/>
      <c r="AJ80" s="8"/>
      <c r="AK80" s="8"/>
      <c r="AL80" s="8"/>
      <c r="AM80" s="7"/>
      <c r="AN80" s="8"/>
      <c r="AO80" s="8"/>
      <c r="AP80" s="7"/>
    </row>
    <row r="81" spans="1:42" ht="12" customHeight="1">
      <c r="A81" s="1" t="s">
        <v>82</v>
      </c>
      <c r="B81" s="44"/>
      <c r="C81" s="44"/>
      <c r="D81" s="47" t="s">
        <v>415</v>
      </c>
      <c r="E81" s="44" t="s">
        <v>32</v>
      </c>
      <c r="F81" s="45">
        <f t="shared" si="6"/>
        <v>714647</v>
      </c>
      <c r="G81" s="44"/>
      <c r="H81" s="46">
        <v>504181</v>
      </c>
      <c r="I81" s="44"/>
      <c r="J81" s="46">
        <v>27394</v>
      </c>
      <c r="K81" s="44"/>
      <c r="L81" s="46">
        <v>155314</v>
      </c>
      <c r="M81" s="44"/>
      <c r="N81" s="46">
        <v>241</v>
      </c>
      <c r="O81" s="44"/>
      <c r="P81" s="46">
        <v>27517</v>
      </c>
      <c r="Q81" s="44"/>
      <c r="R81" s="46">
        <v>0</v>
      </c>
      <c r="S81" s="1"/>
      <c r="T81" s="8"/>
      <c r="U81" s="8"/>
      <c r="V81" s="1"/>
      <c r="W81" s="8"/>
      <c r="X81" s="7"/>
      <c r="Y81" s="1"/>
      <c r="Z81" s="8"/>
      <c r="AA81" s="7"/>
      <c r="AB81" s="1"/>
      <c r="AC81" s="8"/>
      <c r="AD81" s="7"/>
      <c r="AE81" s="1"/>
      <c r="AF81" s="8"/>
      <c r="AG81" s="8"/>
      <c r="AH81" s="1"/>
      <c r="AI81" s="8"/>
      <c r="AJ81" s="8"/>
      <c r="AK81" s="1"/>
      <c r="AL81" s="8"/>
      <c r="AM81" s="7"/>
      <c r="AN81" s="1"/>
      <c r="AO81" s="8"/>
      <c r="AP81" s="7"/>
    </row>
    <row r="82" spans="1:42" ht="12" customHeight="1">
      <c r="A82" s="1" t="s">
        <v>82</v>
      </c>
      <c r="D82" s="2" t="s">
        <v>484</v>
      </c>
      <c r="E82" s="1" t="s">
        <v>32</v>
      </c>
      <c r="F82" s="8">
        <f>H82+J82+L82+N82+P82+R82</f>
        <v>157735</v>
      </c>
      <c r="G82" s="1"/>
      <c r="H82" s="7">
        <v>120863</v>
      </c>
      <c r="I82" s="1"/>
      <c r="J82" s="7">
        <v>0</v>
      </c>
      <c r="K82" s="1"/>
      <c r="L82" s="7">
        <v>37232</v>
      </c>
      <c r="M82" s="1"/>
      <c r="N82" s="7">
        <v>0</v>
      </c>
      <c r="O82" s="1"/>
      <c r="P82" s="7">
        <v>-360</v>
      </c>
      <c r="Q82" s="1"/>
      <c r="R82" s="7">
        <v>0</v>
      </c>
      <c r="S82" s="1"/>
      <c r="T82" s="8"/>
      <c r="U82" s="8"/>
      <c r="V82" s="1"/>
      <c r="W82" s="8"/>
      <c r="X82" s="7"/>
      <c r="Y82" s="1"/>
      <c r="Z82" s="8"/>
      <c r="AA82" s="7"/>
      <c r="AB82" s="1"/>
      <c r="AC82" s="8"/>
      <c r="AD82" s="7"/>
      <c r="AE82" s="1"/>
      <c r="AF82" s="8"/>
      <c r="AG82" s="8"/>
      <c r="AH82" s="1"/>
      <c r="AI82" s="8"/>
      <c r="AJ82" s="8"/>
      <c r="AK82" s="1"/>
      <c r="AL82" s="8"/>
      <c r="AM82" s="7"/>
      <c r="AN82" s="1"/>
      <c r="AO82" s="8"/>
      <c r="AP82" s="7"/>
    </row>
    <row r="83" spans="1:42" ht="12" customHeight="1">
      <c r="A83" s="1" t="s">
        <v>82</v>
      </c>
      <c r="B83" s="44"/>
      <c r="C83" s="44"/>
      <c r="D83" s="47" t="s">
        <v>485</v>
      </c>
      <c r="E83" s="44" t="s">
        <v>32</v>
      </c>
      <c r="F83" s="45">
        <f>H83+J83+L83+N83+P83+R83</f>
        <v>72313</v>
      </c>
      <c r="G83" s="44"/>
      <c r="H83" s="46">
        <v>51479</v>
      </c>
      <c r="I83" s="44"/>
      <c r="J83" s="46">
        <v>0</v>
      </c>
      <c r="K83" s="44"/>
      <c r="L83" s="46">
        <v>15858</v>
      </c>
      <c r="M83" s="44"/>
      <c r="N83" s="46">
        <v>1722</v>
      </c>
      <c r="O83" s="44"/>
      <c r="P83" s="46">
        <v>3254</v>
      </c>
      <c r="Q83" s="44"/>
      <c r="R83" s="46">
        <v>0</v>
      </c>
      <c r="S83" s="1"/>
      <c r="T83" s="8"/>
      <c r="U83" s="8"/>
      <c r="V83" s="1"/>
      <c r="W83" s="8"/>
      <c r="X83" s="7"/>
      <c r="Y83" s="1"/>
      <c r="Z83" s="8"/>
      <c r="AA83" s="7"/>
      <c r="AB83" s="1"/>
      <c r="AC83" s="8"/>
      <c r="AD83" s="7"/>
      <c r="AE83" s="1"/>
      <c r="AF83" s="8"/>
      <c r="AG83" s="8"/>
      <c r="AH83" s="1"/>
      <c r="AI83" s="8"/>
      <c r="AJ83" s="8"/>
      <c r="AK83" s="1"/>
      <c r="AL83" s="8"/>
      <c r="AM83" s="7"/>
      <c r="AN83" s="1"/>
      <c r="AO83" s="8"/>
      <c r="AP83" s="7"/>
    </row>
    <row r="84" spans="1:42" ht="12">
      <c r="A84" s="1" t="s">
        <v>363</v>
      </c>
      <c r="D84" s="2" t="s">
        <v>473</v>
      </c>
      <c r="E84" s="1" t="s">
        <v>32</v>
      </c>
      <c r="F84" s="8">
        <f t="shared" si="6"/>
        <v>200000</v>
      </c>
      <c r="G84" s="8"/>
      <c r="H84" s="7">
        <v>0</v>
      </c>
      <c r="I84" s="8"/>
      <c r="J84" s="7">
        <v>0</v>
      </c>
      <c r="K84" s="8"/>
      <c r="L84" s="7">
        <v>0</v>
      </c>
      <c r="M84" s="8"/>
      <c r="N84" s="7">
        <v>0</v>
      </c>
      <c r="O84" s="8"/>
      <c r="P84" s="7">
        <v>200000</v>
      </c>
      <c r="Q84" s="8"/>
      <c r="R84" s="7">
        <v>0</v>
      </c>
      <c r="S84" s="1"/>
      <c r="T84" s="8"/>
      <c r="U84" s="8"/>
      <c r="V84" s="8"/>
      <c r="W84" s="8"/>
      <c r="X84" s="7"/>
      <c r="Y84" s="8"/>
      <c r="Z84" s="8"/>
      <c r="AA84" s="7"/>
      <c r="AB84" s="8"/>
      <c r="AC84" s="8"/>
      <c r="AD84" s="7"/>
      <c r="AE84" s="8"/>
      <c r="AF84" s="8"/>
      <c r="AG84" s="8"/>
      <c r="AH84" s="8"/>
      <c r="AI84" s="8"/>
      <c r="AJ84" s="8"/>
      <c r="AK84" s="8"/>
      <c r="AL84" s="8"/>
      <c r="AM84" s="7"/>
      <c r="AN84" s="8"/>
      <c r="AO84" s="8"/>
      <c r="AP84" s="7"/>
    </row>
    <row r="85" spans="2:42" ht="12" customHeight="1">
      <c r="B85" s="44"/>
      <c r="C85" s="44"/>
      <c r="D85" s="44" t="s">
        <v>272</v>
      </c>
      <c r="E85" s="44" t="s">
        <v>32</v>
      </c>
      <c r="F85" s="49">
        <f>SUM(+F65+F66+F68+F69+F70+F71+F72+F73+F74+F75+F76+F77+F78+F80+F81+F84)+F83+F82+F79+F67</f>
        <v>11889131</v>
      </c>
      <c r="G85" s="44" t="s">
        <v>32</v>
      </c>
      <c r="H85" s="49">
        <f>SUM(+H65+H66+H68+H69+H70+H71+H72+H73+H74+H75+H76+H77+H78+H80+H81+H84)</f>
        <v>7328699</v>
      </c>
      <c r="I85" s="44" t="s">
        <v>32</v>
      </c>
      <c r="J85" s="49">
        <f>SUM(+J65+J66+J68+J69+J70+J71+J72+J73+J74+J75+J76+J77+J78+J80+J81+J84)</f>
        <v>508318</v>
      </c>
      <c r="K85" s="44" t="s">
        <v>32</v>
      </c>
      <c r="L85" s="49">
        <f>SUM(+L65+L66+L68+L69+L70+L71+L72+L73+L74+L75+L76+L77+L78+L80+L81+L84)</f>
        <v>2243672</v>
      </c>
      <c r="M85" s="44" t="s">
        <v>32</v>
      </c>
      <c r="N85" s="49">
        <f>SUM(+N65+N66+N68+N69+N70+N71+N72+N73+N74+N75+N76+N77+N78+N80+N81+N84)</f>
        <v>14629</v>
      </c>
      <c r="O85" s="44" t="s">
        <v>32</v>
      </c>
      <c r="P85" s="49">
        <f>SUM(+P65+P66+P68+P69+P70+P71+P72+P73+P74+P75+P76+P77+P78+P80+P81+P84)</f>
        <v>663808</v>
      </c>
      <c r="Q85" s="44" t="s">
        <v>32</v>
      </c>
      <c r="R85" s="49">
        <f>SUM(+R65+R66+R68+R69+R70+R71+R72+R73+R74+R75+R76+R77+R78+R80+R81+R84)</f>
        <v>5135</v>
      </c>
      <c r="S85" s="1" t="s">
        <v>32</v>
      </c>
      <c r="T85" s="9"/>
      <c r="U85" s="9">
        <f>SUM(+U65+U66+U68+U69+U70+U71+U72+U73+U74+U75+U76+U77+U78+U80+U81+U84)</f>
        <v>0</v>
      </c>
      <c r="V85" s="1" t="s">
        <v>32</v>
      </c>
      <c r="W85" s="9"/>
      <c r="X85" s="9">
        <f>SUM(+X65+X66+X68+X69+X70+X71+X72+X73+X74+X75+X76+X77+X78+X80+X81+X84)</f>
        <v>0</v>
      </c>
      <c r="Y85" s="1" t="s">
        <v>32</v>
      </c>
      <c r="Z85" s="9"/>
      <c r="AA85" s="9">
        <f>SUM(+AA65+AA66+AA68+AA69+AA70+AA71+AA72+AA73+AA74+AA75+AA76+AA77+AA78+AA80+AA81+AA84)</f>
        <v>0</v>
      </c>
      <c r="AB85" s="1" t="s">
        <v>32</v>
      </c>
      <c r="AC85" s="9"/>
      <c r="AD85" s="9">
        <f>SUM(+AD65+AD66+AD68+AD69+AD70+AD71+AD72+AD73+AD74+AD75+AD76+AD77+AD78+AD80+AD81+AD84)</f>
        <v>0</v>
      </c>
      <c r="AE85" s="1" t="s">
        <v>32</v>
      </c>
      <c r="AF85" s="9"/>
      <c r="AG85" s="9">
        <f>SUM(+AG65+AG66+AG68+AG69+AG70+AG71+AG72+AG73+AG74+AG75+AG76+AG77+AG78+AG80+AG81+AG84)</f>
        <v>0</v>
      </c>
      <c r="AH85" s="1" t="s">
        <v>32</v>
      </c>
      <c r="AI85" s="9"/>
      <c r="AJ85" s="9">
        <f>SUM(+AJ65+AJ66+AJ68+AJ69+AJ70+AJ71+AJ72+AJ73+AJ74+AJ75+AJ76+AJ77+AJ78+AJ80+AJ81+AJ84)</f>
        <v>0</v>
      </c>
      <c r="AK85" s="1" t="s">
        <v>32</v>
      </c>
      <c r="AL85" s="9"/>
      <c r="AM85" s="9">
        <f>SUM(+AM65+AM66+AM68+AM69+AM70+AM71+AM72+AM73+AM74+AM75+AM76+AM77+AM78+AM80+AM81+AM84)</f>
        <v>0</v>
      </c>
      <c r="AN85" s="1" t="s">
        <v>32</v>
      </c>
      <c r="AO85" s="9"/>
      <c r="AP85" s="9">
        <f>SUM(+AP65+AP66+AP68+AP69+AP70+AP71+AP72+AP73+AP74+AP75+AP76+AP77+AP78+AP80+AP81+AP84)</f>
        <v>0</v>
      </c>
    </row>
    <row r="86" spans="4:42" ht="12">
      <c r="D86" s="1"/>
      <c r="E86" s="1"/>
      <c r="F86" s="12"/>
      <c r="G86" s="1"/>
      <c r="H86" s="55"/>
      <c r="I86" s="1"/>
      <c r="J86" s="55"/>
      <c r="K86" s="1"/>
      <c r="L86" s="55"/>
      <c r="M86" s="1"/>
      <c r="N86" s="55"/>
      <c r="O86" s="1"/>
      <c r="P86" s="55"/>
      <c r="Q86" s="1"/>
      <c r="R86" s="55"/>
      <c r="S86" s="1"/>
      <c r="T86" s="12"/>
      <c r="U86" s="12"/>
      <c r="V86" s="1"/>
      <c r="W86" s="12"/>
      <c r="X86" s="55"/>
      <c r="Y86" s="1"/>
      <c r="Z86" s="12"/>
      <c r="AA86" s="55"/>
      <c r="AB86" s="1"/>
      <c r="AC86" s="12"/>
      <c r="AD86" s="55"/>
      <c r="AE86" s="1"/>
      <c r="AF86" s="12"/>
      <c r="AG86" s="12"/>
      <c r="AH86" s="1"/>
      <c r="AI86" s="12"/>
      <c r="AJ86" s="12"/>
      <c r="AK86" s="1"/>
      <c r="AL86" s="12"/>
      <c r="AM86" s="55"/>
      <c r="AN86" s="1"/>
      <c r="AO86" s="12"/>
      <c r="AP86" s="55"/>
    </row>
    <row r="87" spans="2:42" ht="12" customHeight="1">
      <c r="B87" s="44"/>
      <c r="C87" s="44" t="s">
        <v>50</v>
      </c>
      <c r="D87" s="47"/>
      <c r="E87" s="44"/>
      <c r="F87" s="45"/>
      <c r="G87" s="45"/>
      <c r="H87" s="46"/>
      <c r="I87" s="45"/>
      <c r="J87" s="46"/>
      <c r="K87" s="45"/>
      <c r="L87" s="46"/>
      <c r="M87" s="45"/>
      <c r="N87" s="46"/>
      <c r="O87" s="45"/>
      <c r="P87" s="46"/>
      <c r="Q87" s="45"/>
      <c r="R87" s="46"/>
      <c r="S87" s="1"/>
      <c r="T87" s="8"/>
      <c r="U87" s="8"/>
      <c r="V87" s="8"/>
      <c r="W87" s="8"/>
      <c r="X87" s="7"/>
      <c r="Y87" s="8"/>
      <c r="Z87" s="8"/>
      <c r="AA87" s="7"/>
      <c r="AB87" s="8"/>
      <c r="AC87" s="8"/>
      <c r="AD87" s="7"/>
      <c r="AE87" s="8"/>
      <c r="AF87" s="8"/>
      <c r="AG87" s="8"/>
      <c r="AH87" s="8"/>
      <c r="AI87" s="8"/>
      <c r="AJ87" s="8"/>
      <c r="AK87" s="8"/>
      <c r="AL87" s="8"/>
      <c r="AM87" s="7"/>
      <c r="AN87" s="8"/>
      <c r="AO87" s="8"/>
      <c r="AP87" s="7"/>
    </row>
    <row r="88" spans="1:42" ht="12" customHeight="1">
      <c r="A88" s="1" t="s">
        <v>83</v>
      </c>
      <c r="D88" s="1" t="s">
        <v>416</v>
      </c>
      <c r="E88" s="1" t="s">
        <v>32</v>
      </c>
      <c r="F88" s="8">
        <f aca="true" t="shared" si="7" ref="F88:F95">H88+J88+L88+N88+P88+R88</f>
        <v>189923</v>
      </c>
      <c r="G88" s="8"/>
      <c r="H88" s="7">
        <v>38079</v>
      </c>
      <c r="I88" s="8"/>
      <c r="J88" s="7">
        <v>1053</v>
      </c>
      <c r="K88" s="8"/>
      <c r="L88" s="7">
        <v>10006</v>
      </c>
      <c r="M88" s="8"/>
      <c r="N88" s="7">
        <v>12138</v>
      </c>
      <c r="O88" s="8"/>
      <c r="P88" s="7">
        <v>128647</v>
      </c>
      <c r="Q88" s="8"/>
      <c r="R88" s="7">
        <v>0</v>
      </c>
      <c r="S88" s="1"/>
      <c r="T88" s="8"/>
      <c r="U88" s="8">
        <f aca="true" t="shared" si="8" ref="U88:U95">X88+AA88+AD88+AG88+AJ88+AM88</f>
        <v>171525.37</v>
      </c>
      <c r="V88" s="8"/>
      <c r="W88" s="8"/>
      <c r="X88" s="7">
        <v>51406.09</v>
      </c>
      <c r="Y88" s="8"/>
      <c r="Z88" s="8"/>
      <c r="AA88" s="7">
        <v>25322.3</v>
      </c>
      <c r="AB88" s="8"/>
      <c r="AC88" s="8"/>
      <c r="AD88" s="7">
        <v>9510.13</v>
      </c>
      <c r="AE88" s="8"/>
      <c r="AF88" s="8"/>
      <c r="AG88" s="8">
        <v>3233.89</v>
      </c>
      <c r="AH88" s="8"/>
      <c r="AI88" s="8"/>
      <c r="AJ88" s="8">
        <v>77381.62</v>
      </c>
      <c r="AK88" s="8"/>
      <c r="AL88" s="8"/>
      <c r="AM88" s="7">
        <v>4671.34</v>
      </c>
      <c r="AN88" s="8"/>
      <c r="AO88" s="8"/>
      <c r="AP88" s="7">
        <v>0</v>
      </c>
    </row>
    <row r="89" spans="1:42" ht="12" customHeight="1">
      <c r="A89" s="1" t="s">
        <v>183</v>
      </c>
      <c r="B89" s="44"/>
      <c r="C89" s="44"/>
      <c r="D89" s="44" t="s">
        <v>417</v>
      </c>
      <c r="E89" s="44" t="s">
        <v>32</v>
      </c>
      <c r="F89" s="45">
        <f t="shared" si="7"/>
        <v>2165453</v>
      </c>
      <c r="G89" s="45"/>
      <c r="H89" s="46">
        <v>961734</v>
      </c>
      <c r="I89" s="45"/>
      <c r="J89" s="46">
        <v>191851</v>
      </c>
      <c r="K89" s="45"/>
      <c r="L89" s="46">
        <v>255992</v>
      </c>
      <c r="M89" s="45"/>
      <c r="N89" s="46">
        <v>68701</v>
      </c>
      <c r="O89" s="45"/>
      <c r="P89" s="46">
        <v>669966</v>
      </c>
      <c r="Q89" s="45"/>
      <c r="R89" s="46">
        <v>17209</v>
      </c>
      <c r="S89" s="1"/>
      <c r="T89" s="8"/>
      <c r="U89" s="8">
        <f t="shared" si="8"/>
        <v>3423688.3699999996</v>
      </c>
      <c r="V89" s="8"/>
      <c r="W89" s="8"/>
      <c r="X89" s="7">
        <v>1202226.2</v>
      </c>
      <c r="Y89" s="8"/>
      <c r="Z89" s="8"/>
      <c r="AA89" s="7">
        <v>161292.21</v>
      </c>
      <c r="AB89" s="8"/>
      <c r="AC89" s="8"/>
      <c r="AD89" s="7">
        <v>225984.44</v>
      </c>
      <c r="AE89" s="8"/>
      <c r="AF89" s="8"/>
      <c r="AG89" s="8">
        <v>66343.52</v>
      </c>
      <c r="AH89" s="8"/>
      <c r="AI89" s="8"/>
      <c r="AJ89" s="8">
        <v>1647235.81</v>
      </c>
      <c r="AK89" s="8"/>
      <c r="AL89" s="8"/>
      <c r="AM89" s="7">
        <v>120606.19</v>
      </c>
      <c r="AN89" s="8"/>
      <c r="AO89" s="8"/>
      <c r="AP89" s="7">
        <v>0</v>
      </c>
    </row>
    <row r="90" spans="1:42" ht="12">
      <c r="A90" s="1" t="s">
        <v>84</v>
      </c>
      <c r="D90" s="1" t="s">
        <v>418</v>
      </c>
      <c r="E90" s="1" t="s">
        <v>32</v>
      </c>
      <c r="F90" s="8">
        <f t="shared" si="7"/>
        <v>863375</v>
      </c>
      <c r="G90" s="8"/>
      <c r="H90" s="7">
        <v>527420</v>
      </c>
      <c r="I90" s="8"/>
      <c r="J90" s="7">
        <v>49184</v>
      </c>
      <c r="K90" s="8"/>
      <c r="L90" s="7">
        <v>162473</v>
      </c>
      <c r="M90" s="8"/>
      <c r="N90" s="7">
        <v>4629</v>
      </c>
      <c r="O90" s="8"/>
      <c r="P90" s="7">
        <v>119669</v>
      </c>
      <c r="Q90" s="8"/>
      <c r="R90" s="7">
        <v>0</v>
      </c>
      <c r="S90" s="1"/>
      <c r="T90" s="8"/>
      <c r="U90" s="8">
        <f t="shared" si="8"/>
        <v>2750658.21</v>
      </c>
      <c r="V90" s="8"/>
      <c r="W90" s="8"/>
      <c r="X90" s="7">
        <v>2038668.12</v>
      </c>
      <c r="Y90" s="8"/>
      <c r="Z90" s="8"/>
      <c r="AA90" s="7">
        <v>46350.72</v>
      </c>
      <c r="AB90" s="8"/>
      <c r="AC90" s="8"/>
      <c r="AD90" s="7">
        <v>428808.06</v>
      </c>
      <c r="AE90" s="8"/>
      <c r="AF90" s="8"/>
      <c r="AG90" s="8">
        <v>4431.13</v>
      </c>
      <c r="AH90" s="8"/>
      <c r="AI90" s="8"/>
      <c r="AJ90" s="8">
        <v>209618.35</v>
      </c>
      <c r="AK90" s="8"/>
      <c r="AL90" s="8"/>
      <c r="AM90" s="7">
        <v>22781.83</v>
      </c>
      <c r="AN90" s="8"/>
      <c r="AO90" s="8"/>
      <c r="AP90" s="7">
        <v>0</v>
      </c>
    </row>
    <row r="91" spans="1:42" ht="12" hidden="1">
      <c r="A91" s="1" t="s">
        <v>102</v>
      </c>
      <c r="D91" s="1" t="s">
        <v>419</v>
      </c>
      <c r="E91" s="1" t="s">
        <v>32</v>
      </c>
      <c r="F91" s="8">
        <f t="shared" si="7"/>
        <v>0</v>
      </c>
      <c r="G91" s="8"/>
      <c r="H91" s="7"/>
      <c r="I91" s="8"/>
      <c r="J91" s="7"/>
      <c r="K91" s="8"/>
      <c r="L91" s="7"/>
      <c r="M91" s="8"/>
      <c r="N91" s="7"/>
      <c r="O91" s="8"/>
      <c r="P91" s="7"/>
      <c r="Q91" s="8"/>
      <c r="R91" s="7"/>
      <c r="S91" s="1"/>
      <c r="T91" s="8"/>
      <c r="U91" s="8">
        <f t="shared" si="8"/>
        <v>0</v>
      </c>
      <c r="V91" s="8"/>
      <c r="W91" s="8"/>
      <c r="X91" s="7">
        <v>0</v>
      </c>
      <c r="Y91" s="8"/>
      <c r="Z91" s="8"/>
      <c r="AA91" s="7">
        <v>0</v>
      </c>
      <c r="AB91" s="8"/>
      <c r="AC91" s="8"/>
      <c r="AD91" s="7">
        <v>0</v>
      </c>
      <c r="AE91" s="8"/>
      <c r="AF91" s="8"/>
      <c r="AG91" s="8">
        <v>0</v>
      </c>
      <c r="AH91" s="8"/>
      <c r="AI91" s="8"/>
      <c r="AJ91" s="8">
        <v>0</v>
      </c>
      <c r="AK91" s="8"/>
      <c r="AL91" s="8"/>
      <c r="AM91" s="7">
        <v>0</v>
      </c>
      <c r="AN91" s="8"/>
      <c r="AO91" s="8"/>
      <c r="AP91" s="7">
        <v>0</v>
      </c>
    </row>
    <row r="92" spans="1:42" ht="12" customHeight="1">
      <c r="A92" s="1" t="s">
        <v>85</v>
      </c>
      <c r="B92" s="44"/>
      <c r="C92" s="44"/>
      <c r="D92" s="44" t="s">
        <v>420</v>
      </c>
      <c r="E92" s="44" t="s">
        <v>32</v>
      </c>
      <c r="F92" s="45">
        <f t="shared" si="7"/>
        <v>142388</v>
      </c>
      <c r="G92" s="45"/>
      <c r="H92" s="46">
        <v>83153</v>
      </c>
      <c r="I92" s="45"/>
      <c r="J92" s="46">
        <v>23702</v>
      </c>
      <c r="K92" s="45"/>
      <c r="L92" s="46">
        <v>25616</v>
      </c>
      <c r="M92" s="45"/>
      <c r="N92" s="46">
        <v>2918</v>
      </c>
      <c r="O92" s="45"/>
      <c r="P92" s="46">
        <v>6999</v>
      </c>
      <c r="Q92" s="45"/>
      <c r="R92" s="46">
        <v>0</v>
      </c>
      <c r="S92" s="1"/>
      <c r="T92" s="8"/>
      <c r="U92" s="8">
        <f t="shared" si="8"/>
        <v>319326.32999999996</v>
      </c>
      <c r="V92" s="8"/>
      <c r="W92" s="8"/>
      <c r="X92" s="7">
        <v>192889.21</v>
      </c>
      <c r="Y92" s="8"/>
      <c r="Z92" s="8"/>
      <c r="AA92" s="7">
        <v>12211.63</v>
      </c>
      <c r="AB92" s="8"/>
      <c r="AC92" s="8"/>
      <c r="AD92" s="7">
        <v>38571.19</v>
      </c>
      <c r="AE92" s="8"/>
      <c r="AF92" s="8"/>
      <c r="AG92" s="8">
        <v>8635.49</v>
      </c>
      <c r="AH92" s="8"/>
      <c r="AI92" s="8"/>
      <c r="AJ92" s="8">
        <v>67018.81</v>
      </c>
      <c r="AK92" s="8"/>
      <c r="AL92" s="8"/>
      <c r="AM92" s="7">
        <v>0</v>
      </c>
      <c r="AN92" s="8"/>
      <c r="AO92" s="8"/>
      <c r="AP92" s="7">
        <v>0</v>
      </c>
    </row>
    <row r="93" spans="1:42" ht="12" hidden="1">
      <c r="A93" s="1" t="s">
        <v>103</v>
      </c>
      <c r="D93" s="1" t="s">
        <v>391</v>
      </c>
      <c r="E93" s="1" t="s">
        <v>32</v>
      </c>
      <c r="F93" s="8">
        <f t="shared" si="7"/>
        <v>0</v>
      </c>
      <c r="G93" s="8"/>
      <c r="H93" s="7"/>
      <c r="I93" s="8"/>
      <c r="J93" s="7"/>
      <c r="K93" s="8"/>
      <c r="L93" s="7"/>
      <c r="M93" s="8"/>
      <c r="N93" s="7"/>
      <c r="O93" s="8"/>
      <c r="P93" s="7"/>
      <c r="Q93" s="8"/>
      <c r="R93" s="7"/>
      <c r="S93" s="1"/>
      <c r="T93" s="8"/>
      <c r="U93" s="8">
        <f t="shared" si="8"/>
        <v>609.04</v>
      </c>
      <c r="V93" s="8"/>
      <c r="W93" s="8"/>
      <c r="X93" s="7">
        <v>0</v>
      </c>
      <c r="Y93" s="8"/>
      <c r="Z93" s="8"/>
      <c r="AA93" s="7">
        <v>519.04</v>
      </c>
      <c r="AB93" s="8"/>
      <c r="AC93" s="8"/>
      <c r="AD93" s="7">
        <v>0</v>
      </c>
      <c r="AE93" s="8"/>
      <c r="AF93" s="8"/>
      <c r="AG93" s="8">
        <v>0</v>
      </c>
      <c r="AH93" s="8"/>
      <c r="AI93" s="8"/>
      <c r="AJ93" s="8">
        <v>90</v>
      </c>
      <c r="AK93" s="8"/>
      <c r="AL93" s="8"/>
      <c r="AM93" s="7">
        <v>0</v>
      </c>
      <c r="AN93" s="8"/>
      <c r="AO93" s="8"/>
      <c r="AP93" s="7">
        <v>0</v>
      </c>
    </row>
    <row r="94" spans="1:42" ht="12" customHeight="1">
      <c r="A94" s="1" t="s">
        <v>86</v>
      </c>
      <c r="D94" s="1" t="s">
        <v>391</v>
      </c>
      <c r="E94" s="1" t="s">
        <v>32</v>
      </c>
      <c r="F94" s="8">
        <f t="shared" si="7"/>
        <v>7514</v>
      </c>
      <c r="G94" s="8"/>
      <c r="H94" s="7">
        <v>7715</v>
      </c>
      <c r="I94" s="8"/>
      <c r="J94" s="7">
        <v>0</v>
      </c>
      <c r="K94" s="8"/>
      <c r="L94" s="7">
        <v>-201</v>
      </c>
      <c r="M94" s="8"/>
      <c r="N94" s="7">
        <v>0</v>
      </c>
      <c r="O94" s="8"/>
      <c r="P94" s="7">
        <v>0</v>
      </c>
      <c r="Q94" s="8"/>
      <c r="R94" s="7">
        <v>0</v>
      </c>
      <c r="S94" s="1"/>
      <c r="T94" s="8"/>
      <c r="U94" s="8">
        <f t="shared" si="8"/>
        <v>7524</v>
      </c>
      <c r="V94" s="8"/>
      <c r="W94" s="8"/>
      <c r="X94" s="7">
        <v>0</v>
      </c>
      <c r="Y94" s="8"/>
      <c r="Z94" s="8"/>
      <c r="AA94" s="7">
        <v>0</v>
      </c>
      <c r="AB94" s="8"/>
      <c r="AC94" s="8"/>
      <c r="AD94" s="7">
        <v>0</v>
      </c>
      <c r="AE94" s="8"/>
      <c r="AF94" s="8"/>
      <c r="AG94" s="8">
        <v>0</v>
      </c>
      <c r="AH94" s="8"/>
      <c r="AI94" s="8"/>
      <c r="AJ94" s="8">
        <v>7524</v>
      </c>
      <c r="AK94" s="8"/>
      <c r="AL94" s="8"/>
      <c r="AM94" s="7">
        <v>0</v>
      </c>
      <c r="AN94" s="8"/>
      <c r="AO94" s="8"/>
      <c r="AP94" s="7">
        <v>0</v>
      </c>
    </row>
    <row r="95" spans="1:42" ht="12" hidden="1">
      <c r="A95" s="1" t="s">
        <v>87</v>
      </c>
      <c r="D95" s="1" t="s">
        <v>194</v>
      </c>
      <c r="E95" s="1" t="s">
        <v>32</v>
      </c>
      <c r="F95" s="8">
        <f t="shared" si="7"/>
        <v>0</v>
      </c>
      <c r="G95" s="1"/>
      <c r="H95" s="7"/>
      <c r="I95" s="1"/>
      <c r="J95" s="7"/>
      <c r="K95" s="1"/>
      <c r="L95" s="7"/>
      <c r="M95" s="1"/>
      <c r="N95" s="7"/>
      <c r="O95" s="1"/>
      <c r="P95" s="7"/>
      <c r="Q95" s="1"/>
      <c r="R95" s="7">
        <v>0</v>
      </c>
      <c r="S95" s="1"/>
      <c r="T95" s="11"/>
      <c r="U95" s="8">
        <f t="shared" si="8"/>
        <v>540000</v>
      </c>
      <c r="V95" s="1"/>
      <c r="W95" s="11"/>
      <c r="X95" s="10">
        <v>134053.4</v>
      </c>
      <c r="Y95" s="1"/>
      <c r="Z95" s="11"/>
      <c r="AA95" s="10">
        <v>25906</v>
      </c>
      <c r="AB95" s="1"/>
      <c r="AC95" s="11"/>
      <c r="AD95" s="7">
        <v>22764.06</v>
      </c>
      <c r="AE95" s="1"/>
      <c r="AF95" s="11"/>
      <c r="AG95" s="11">
        <v>5797.48</v>
      </c>
      <c r="AH95" s="1"/>
      <c r="AI95" s="11"/>
      <c r="AJ95" s="11">
        <v>326843.17</v>
      </c>
      <c r="AK95" s="1"/>
      <c r="AL95" s="11"/>
      <c r="AM95" s="10">
        <v>24635.89</v>
      </c>
      <c r="AN95" s="1"/>
      <c r="AO95" s="11"/>
      <c r="AP95" s="10">
        <v>0</v>
      </c>
    </row>
    <row r="96" spans="2:42" ht="12" customHeight="1">
      <c r="B96" s="44"/>
      <c r="C96" s="44"/>
      <c r="D96" s="44" t="s">
        <v>273</v>
      </c>
      <c r="E96" s="44" t="s">
        <v>32</v>
      </c>
      <c r="F96" s="49">
        <f>SUM(F88:F95)</f>
        <v>3368653</v>
      </c>
      <c r="G96" s="44"/>
      <c r="H96" s="49">
        <f>SUM(H88:H95)</f>
        <v>1618101</v>
      </c>
      <c r="I96" s="44"/>
      <c r="J96" s="49">
        <f>SUM(J88:J95)</f>
        <v>265790</v>
      </c>
      <c r="K96" s="44"/>
      <c r="L96" s="49">
        <f>SUM(L88:L95)</f>
        <v>453886</v>
      </c>
      <c r="M96" s="44"/>
      <c r="N96" s="49">
        <f>SUM(N88:N95)</f>
        <v>88386</v>
      </c>
      <c r="O96" s="44"/>
      <c r="P96" s="49">
        <f>SUM(P88:P95)</f>
        <v>925281</v>
      </c>
      <c r="Q96" s="44"/>
      <c r="R96" s="49">
        <f>SUM(R88:R95)</f>
        <v>17209</v>
      </c>
      <c r="S96" s="1"/>
      <c r="T96" s="9"/>
      <c r="U96" s="9">
        <f>SUM(U88:U95)</f>
        <v>7213331.319999999</v>
      </c>
      <c r="V96" s="1"/>
      <c r="W96" s="9"/>
      <c r="X96" s="9">
        <f>SUM(X88:X95)</f>
        <v>3619243.02</v>
      </c>
      <c r="Y96" s="1"/>
      <c r="Z96" s="9"/>
      <c r="AA96" s="9">
        <f>SUM(AA88:AA95)</f>
        <v>271601.9</v>
      </c>
      <c r="AB96" s="1"/>
      <c r="AC96" s="9"/>
      <c r="AD96" s="9">
        <f>SUM(AD88:AD95)</f>
        <v>725637.8800000001</v>
      </c>
      <c r="AE96" s="1"/>
      <c r="AF96" s="9"/>
      <c r="AG96" s="9">
        <f>SUM(AG88:AG95)</f>
        <v>88441.51000000001</v>
      </c>
      <c r="AH96" s="1"/>
      <c r="AI96" s="9"/>
      <c r="AJ96" s="9">
        <f>SUM(AJ88:AJ95)</f>
        <v>2335711.7600000002</v>
      </c>
      <c r="AK96" s="1"/>
      <c r="AL96" s="9"/>
      <c r="AM96" s="9">
        <f>SUM(AM88:AM95)</f>
        <v>172695.25</v>
      </c>
      <c r="AN96" s="1"/>
      <c r="AO96" s="9"/>
      <c r="AP96" s="9">
        <f>SUM(AP88:AP95)</f>
        <v>0</v>
      </c>
    </row>
    <row r="97" spans="4:42" ht="12">
      <c r="D97" s="1"/>
      <c r="E97" s="1"/>
      <c r="F97" s="12"/>
      <c r="G97" s="1"/>
      <c r="H97" s="55"/>
      <c r="I97" s="1"/>
      <c r="J97" s="55"/>
      <c r="K97" s="1"/>
      <c r="L97" s="55"/>
      <c r="M97" s="1"/>
      <c r="N97" s="55"/>
      <c r="O97" s="1"/>
      <c r="P97" s="55"/>
      <c r="Q97" s="1"/>
      <c r="R97" s="55">
        <v>0</v>
      </c>
      <c r="S97" s="1"/>
      <c r="T97" s="12"/>
      <c r="U97" s="12"/>
      <c r="V97" s="1"/>
      <c r="W97" s="12"/>
      <c r="X97" s="55"/>
      <c r="Y97" s="1"/>
      <c r="Z97" s="12"/>
      <c r="AA97" s="55"/>
      <c r="AB97" s="1"/>
      <c r="AC97" s="12"/>
      <c r="AD97" s="55"/>
      <c r="AE97" s="1"/>
      <c r="AF97" s="12"/>
      <c r="AG97" s="12"/>
      <c r="AH97" s="1"/>
      <c r="AI97" s="12"/>
      <c r="AJ97" s="12"/>
      <c r="AK97" s="1"/>
      <c r="AL97" s="12"/>
      <c r="AM97" s="55"/>
      <c r="AN97" s="1"/>
      <c r="AO97" s="12"/>
      <c r="AP97" s="55"/>
    </row>
    <row r="98" spans="2:42" ht="12" customHeight="1">
      <c r="B98" s="44"/>
      <c r="C98" s="44" t="s">
        <v>51</v>
      </c>
      <c r="D98" s="47"/>
      <c r="E98" s="44"/>
      <c r="F98" s="45"/>
      <c r="G98" s="45"/>
      <c r="H98" s="46"/>
      <c r="I98" s="45"/>
      <c r="J98" s="46"/>
      <c r="K98" s="45"/>
      <c r="L98" s="46"/>
      <c r="M98" s="45"/>
      <c r="N98" s="46"/>
      <c r="O98" s="45"/>
      <c r="P98" s="46"/>
      <c r="Q98" s="45"/>
      <c r="R98" s="46">
        <v>0</v>
      </c>
      <c r="S98" s="1"/>
      <c r="T98" s="8"/>
      <c r="U98" s="8"/>
      <c r="V98" s="8"/>
      <c r="W98" s="8"/>
      <c r="X98" s="7"/>
      <c r="Y98" s="8"/>
      <c r="Z98" s="8"/>
      <c r="AA98" s="7"/>
      <c r="AB98" s="8"/>
      <c r="AC98" s="8"/>
      <c r="AD98" s="7"/>
      <c r="AE98" s="8"/>
      <c r="AF98" s="8"/>
      <c r="AG98" s="8"/>
      <c r="AH98" s="8"/>
      <c r="AI98" s="8"/>
      <c r="AJ98" s="8"/>
      <c r="AK98" s="8"/>
      <c r="AL98" s="8"/>
      <c r="AM98" s="7"/>
      <c r="AN98" s="8"/>
      <c r="AO98" s="8"/>
      <c r="AP98" s="7"/>
    </row>
    <row r="99" spans="1:42" ht="12">
      <c r="A99" s="1" t="s">
        <v>88</v>
      </c>
      <c r="D99" s="2" t="s">
        <v>422</v>
      </c>
      <c r="E99" s="1" t="s">
        <v>32</v>
      </c>
      <c r="F99" s="8">
        <f aca="true" t="shared" si="9" ref="F99:F108">H99+J99+L99+N99+P99+R99</f>
        <v>1883933</v>
      </c>
      <c r="G99" s="8"/>
      <c r="H99" s="7">
        <v>1269117</v>
      </c>
      <c r="I99" s="8"/>
      <c r="J99" s="7">
        <v>110540</v>
      </c>
      <c r="K99" s="8"/>
      <c r="L99" s="7">
        <v>389663</v>
      </c>
      <c r="M99" s="8"/>
      <c r="N99" s="7">
        <v>5147</v>
      </c>
      <c r="O99" s="8"/>
      <c r="P99" s="7">
        <v>106940</v>
      </c>
      <c r="Q99" s="8"/>
      <c r="R99" s="7">
        <v>2526</v>
      </c>
      <c r="S99" s="1"/>
      <c r="T99" s="8"/>
      <c r="U99" s="8">
        <f aca="true" t="shared" si="10" ref="U99:U108">X99+AA99+AD99+AG99+AJ99+AM99</f>
        <v>2119747.69</v>
      </c>
      <c r="V99" s="8"/>
      <c r="W99" s="8"/>
      <c r="X99" s="7">
        <v>1501900.59</v>
      </c>
      <c r="Y99" s="8"/>
      <c r="Z99" s="8"/>
      <c r="AA99" s="7">
        <v>169063.66</v>
      </c>
      <c r="AB99" s="8"/>
      <c r="AC99" s="8"/>
      <c r="AD99" s="7">
        <v>300328.31</v>
      </c>
      <c r="AE99" s="8"/>
      <c r="AF99" s="8"/>
      <c r="AG99" s="8">
        <v>11207.7</v>
      </c>
      <c r="AH99" s="8"/>
      <c r="AI99" s="8"/>
      <c r="AJ99" s="8">
        <v>137247.43</v>
      </c>
      <c r="AK99" s="8"/>
      <c r="AL99" s="8"/>
      <c r="AM99" s="7">
        <v>0</v>
      </c>
      <c r="AN99" s="8"/>
      <c r="AO99" s="8"/>
      <c r="AP99" s="7">
        <v>0</v>
      </c>
    </row>
    <row r="100" spans="1:42" ht="12" customHeight="1">
      <c r="A100" s="1" t="s">
        <v>89</v>
      </c>
      <c r="B100" s="44"/>
      <c r="C100" s="44"/>
      <c r="D100" s="47" t="s">
        <v>423</v>
      </c>
      <c r="E100" s="44" t="s">
        <v>32</v>
      </c>
      <c r="F100" s="45">
        <f t="shared" si="9"/>
        <v>1726442</v>
      </c>
      <c r="G100" s="45"/>
      <c r="H100" s="46">
        <v>965057</v>
      </c>
      <c r="I100" s="45"/>
      <c r="J100" s="46">
        <v>288616</v>
      </c>
      <c r="K100" s="45"/>
      <c r="L100" s="46">
        <v>297288</v>
      </c>
      <c r="M100" s="45"/>
      <c r="N100" s="46">
        <v>5984</v>
      </c>
      <c r="O100" s="45"/>
      <c r="P100" s="46">
        <v>157809</v>
      </c>
      <c r="Q100" s="45"/>
      <c r="R100" s="46">
        <v>11688</v>
      </c>
      <c r="S100" s="1"/>
      <c r="T100" s="8"/>
      <c r="U100" s="8">
        <f t="shared" si="10"/>
        <v>1966710.81</v>
      </c>
      <c r="V100" s="8"/>
      <c r="W100" s="8"/>
      <c r="X100" s="7">
        <v>1322231.02</v>
      </c>
      <c r="Y100" s="8"/>
      <c r="Z100" s="8"/>
      <c r="AA100" s="7">
        <v>195033.08</v>
      </c>
      <c r="AB100" s="8"/>
      <c r="AC100" s="8"/>
      <c r="AD100" s="7">
        <v>231411.33</v>
      </c>
      <c r="AE100" s="8"/>
      <c r="AF100" s="8"/>
      <c r="AG100" s="8">
        <v>12875.75</v>
      </c>
      <c r="AH100" s="8"/>
      <c r="AI100" s="8"/>
      <c r="AJ100" s="8">
        <v>205159.63</v>
      </c>
      <c r="AK100" s="8"/>
      <c r="AL100" s="8"/>
      <c r="AM100" s="7">
        <v>0</v>
      </c>
      <c r="AN100" s="8"/>
      <c r="AO100" s="8"/>
      <c r="AP100" s="7">
        <v>0</v>
      </c>
    </row>
    <row r="101" spans="1:42" ht="12">
      <c r="A101" s="1" t="s">
        <v>90</v>
      </c>
      <c r="D101" s="2" t="s">
        <v>424</v>
      </c>
      <c r="E101" s="1" t="s">
        <v>32</v>
      </c>
      <c r="F101" s="8">
        <f t="shared" si="9"/>
        <v>1004400</v>
      </c>
      <c r="G101" s="8"/>
      <c r="H101" s="7">
        <v>685301</v>
      </c>
      <c r="I101" s="8"/>
      <c r="J101" s="7">
        <v>19356</v>
      </c>
      <c r="K101" s="8"/>
      <c r="L101" s="7">
        <v>211108</v>
      </c>
      <c r="M101" s="8"/>
      <c r="N101" s="7">
        <v>6068</v>
      </c>
      <c r="O101" s="8"/>
      <c r="P101" s="7">
        <v>58668</v>
      </c>
      <c r="Q101" s="8"/>
      <c r="R101" s="7">
        <v>23899</v>
      </c>
      <c r="S101" s="1"/>
      <c r="T101" s="8"/>
      <c r="U101" s="8">
        <f t="shared" si="10"/>
        <v>1183806.78</v>
      </c>
      <c r="V101" s="8"/>
      <c r="W101" s="8"/>
      <c r="X101" s="7">
        <v>838705.98</v>
      </c>
      <c r="Y101" s="8"/>
      <c r="Z101" s="8"/>
      <c r="AA101" s="7">
        <v>82186.03</v>
      </c>
      <c r="AB101" s="8"/>
      <c r="AC101" s="8"/>
      <c r="AD101" s="7">
        <v>167712.26</v>
      </c>
      <c r="AE101" s="8"/>
      <c r="AF101" s="8"/>
      <c r="AG101" s="8">
        <v>6625.31</v>
      </c>
      <c r="AH101" s="8"/>
      <c r="AI101" s="8"/>
      <c r="AJ101" s="8">
        <v>88066.19</v>
      </c>
      <c r="AK101" s="8"/>
      <c r="AL101" s="8"/>
      <c r="AM101" s="7">
        <v>511.01</v>
      </c>
      <c r="AN101" s="8"/>
      <c r="AO101" s="8"/>
      <c r="AP101" s="7">
        <v>0</v>
      </c>
    </row>
    <row r="102" spans="1:42" ht="12" customHeight="1">
      <c r="A102" s="1" t="s">
        <v>91</v>
      </c>
      <c r="B102" s="44"/>
      <c r="C102" s="44"/>
      <c r="D102" s="47" t="s">
        <v>315</v>
      </c>
      <c r="E102" s="44" t="s">
        <v>32</v>
      </c>
      <c r="F102" s="45">
        <f t="shared" si="9"/>
        <v>288520</v>
      </c>
      <c r="G102" s="45"/>
      <c r="H102" s="46">
        <v>220572</v>
      </c>
      <c r="I102" s="45"/>
      <c r="J102" s="46">
        <v>0</v>
      </c>
      <c r="K102" s="45"/>
      <c r="L102" s="46">
        <v>67948</v>
      </c>
      <c r="M102" s="45"/>
      <c r="N102" s="46">
        <v>0</v>
      </c>
      <c r="O102" s="45"/>
      <c r="P102" s="46">
        <v>0</v>
      </c>
      <c r="Q102" s="45"/>
      <c r="R102" s="46">
        <v>0</v>
      </c>
      <c r="S102" s="1"/>
      <c r="T102" s="8"/>
      <c r="U102" s="8">
        <f t="shared" si="10"/>
        <v>290056.62</v>
      </c>
      <c r="V102" s="8"/>
      <c r="W102" s="8"/>
      <c r="X102" s="7">
        <v>241708.61</v>
      </c>
      <c r="Y102" s="8"/>
      <c r="Z102" s="8"/>
      <c r="AA102" s="7">
        <v>0</v>
      </c>
      <c r="AB102" s="8"/>
      <c r="AC102" s="8"/>
      <c r="AD102" s="7">
        <v>48333.39</v>
      </c>
      <c r="AE102" s="8"/>
      <c r="AF102" s="8"/>
      <c r="AG102" s="8">
        <v>0</v>
      </c>
      <c r="AH102" s="8"/>
      <c r="AI102" s="8"/>
      <c r="AJ102" s="8">
        <v>14.62</v>
      </c>
      <c r="AK102" s="8"/>
      <c r="AL102" s="8"/>
      <c r="AM102" s="7">
        <v>0</v>
      </c>
      <c r="AN102" s="8"/>
      <c r="AO102" s="8"/>
      <c r="AP102" s="7">
        <v>0</v>
      </c>
    </row>
    <row r="103" spans="1:42" ht="12">
      <c r="A103" s="1" t="s">
        <v>92</v>
      </c>
      <c r="D103" s="2" t="s">
        <v>425</v>
      </c>
      <c r="E103" s="1" t="s">
        <v>32</v>
      </c>
      <c r="F103" s="8">
        <f t="shared" si="9"/>
        <v>931038</v>
      </c>
      <c r="G103" s="8"/>
      <c r="H103" s="7">
        <v>621673</v>
      </c>
      <c r="I103" s="8"/>
      <c r="J103" s="7">
        <v>56280</v>
      </c>
      <c r="K103" s="8"/>
      <c r="L103" s="7">
        <v>191508</v>
      </c>
      <c r="M103" s="8"/>
      <c r="N103" s="7">
        <v>2901</v>
      </c>
      <c r="O103" s="8"/>
      <c r="P103" s="7">
        <v>51518</v>
      </c>
      <c r="Q103" s="8"/>
      <c r="R103" s="7">
        <v>7158</v>
      </c>
      <c r="S103" s="1"/>
      <c r="T103" s="8"/>
      <c r="U103" s="8">
        <f t="shared" si="10"/>
        <v>1170179.23</v>
      </c>
      <c r="V103" s="8"/>
      <c r="W103" s="8"/>
      <c r="X103" s="7">
        <v>808865.12</v>
      </c>
      <c r="Y103" s="8"/>
      <c r="Z103" s="8"/>
      <c r="AA103" s="7">
        <v>90894.45</v>
      </c>
      <c r="AB103" s="8"/>
      <c r="AC103" s="8"/>
      <c r="AD103" s="7">
        <v>161745.12</v>
      </c>
      <c r="AE103" s="8"/>
      <c r="AF103" s="8"/>
      <c r="AG103" s="8">
        <v>9190.07</v>
      </c>
      <c r="AH103" s="8"/>
      <c r="AI103" s="8"/>
      <c r="AJ103" s="8">
        <v>90073</v>
      </c>
      <c r="AK103" s="8"/>
      <c r="AL103" s="8"/>
      <c r="AM103" s="7">
        <v>9411.47</v>
      </c>
      <c r="AN103" s="8"/>
      <c r="AO103" s="8"/>
      <c r="AP103" s="7">
        <v>0</v>
      </c>
    </row>
    <row r="104" spans="1:42" ht="12" customHeight="1">
      <c r="A104" s="1" t="s">
        <v>93</v>
      </c>
      <c r="B104" s="44"/>
      <c r="C104" s="44"/>
      <c r="D104" s="47" t="s">
        <v>391</v>
      </c>
      <c r="E104" s="44" t="s">
        <v>32</v>
      </c>
      <c r="F104" s="45">
        <f t="shared" si="9"/>
        <v>2539</v>
      </c>
      <c r="G104" s="45"/>
      <c r="H104" s="46">
        <v>0</v>
      </c>
      <c r="I104" s="45"/>
      <c r="J104" s="46">
        <v>2258</v>
      </c>
      <c r="K104" s="45"/>
      <c r="L104" s="46">
        <v>0</v>
      </c>
      <c r="M104" s="45"/>
      <c r="N104" s="46">
        <v>0</v>
      </c>
      <c r="O104" s="45"/>
      <c r="P104" s="46">
        <v>281</v>
      </c>
      <c r="Q104" s="45"/>
      <c r="R104" s="46">
        <v>0</v>
      </c>
      <c r="S104" s="1"/>
      <c r="T104" s="8"/>
      <c r="U104" s="8">
        <f t="shared" si="10"/>
        <v>3202.77</v>
      </c>
      <c r="V104" s="8"/>
      <c r="W104" s="8"/>
      <c r="X104" s="7">
        <v>0</v>
      </c>
      <c r="Y104" s="8"/>
      <c r="Z104" s="8"/>
      <c r="AA104" s="7">
        <v>3202.77</v>
      </c>
      <c r="AB104" s="8"/>
      <c r="AC104" s="8"/>
      <c r="AD104" s="7">
        <v>0</v>
      </c>
      <c r="AE104" s="8"/>
      <c r="AF104" s="8"/>
      <c r="AG104" s="8">
        <v>0</v>
      </c>
      <c r="AH104" s="8"/>
      <c r="AI104" s="8"/>
      <c r="AJ104" s="8">
        <v>0</v>
      </c>
      <c r="AK104" s="8"/>
      <c r="AL104" s="8"/>
      <c r="AM104" s="7">
        <v>0</v>
      </c>
      <c r="AN104" s="8"/>
      <c r="AO104" s="8"/>
      <c r="AP104" s="7">
        <v>0</v>
      </c>
    </row>
    <row r="105" spans="1:42" ht="12" customHeight="1">
      <c r="A105" s="1" t="s">
        <v>274</v>
      </c>
      <c r="D105" s="2" t="s">
        <v>307</v>
      </c>
      <c r="E105" s="1" t="s">
        <v>32</v>
      </c>
      <c r="F105" s="8">
        <f t="shared" si="9"/>
        <v>11772</v>
      </c>
      <c r="G105" s="8"/>
      <c r="H105" s="7">
        <v>9000</v>
      </c>
      <c r="I105" s="8"/>
      <c r="J105" s="7">
        <v>0</v>
      </c>
      <c r="K105" s="8"/>
      <c r="L105" s="7">
        <v>2772</v>
      </c>
      <c r="M105" s="8"/>
      <c r="N105" s="7">
        <v>0</v>
      </c>
      <c r="O105" s="8"/>
      <c r="P105" s="7">
        <v>0</v>
      </c>
      <c r="Q105" s="8"/>
      <c r="R105" s="7">
        <v>0</v>
      </c>
      <c r="S105" s="1"/>
      <c r="T105" s="8"/>
      <c r="U105" s="8">
        <f t="shared" si="10"/>
        <v>24688.09</v>
      </c>
      <c r="V105" s="8"/>
      <c r="W105" s="8"/>
      <c r="X105" s="7">
        <v>20574</v>
      </c>
      <c r="Y105" s="8"/>
      <c r="Z105" s="8"/>
      <c r="AA105" s="7">
        <v>0</v>
      </c>
      <c r="AB105" s="8"/>
      <c r="AC105" s="8"/>
      <c r="AD105" s="7">
        <v>4114.09</v>
      </c>
      <c r="AE105" s="8"/>
      <c r="AF105" s="8"/>
      <c r="AG105" s="8">
        <v>0</v>
      </c>
      <c r="AH105" s="8"/>
      <c r="AI105" s="8"/>
      <c r="AJ105" s="8">
        <v>0</v>
      </c>
      <c r="AK105" s="8"/>
      <c r="AL105" s="8"/>
      <c r="AM105" s="7">
        <v>0</v>
      </c>
      <c r="AN105" s="8"/>
      <c r="AO105" s="8"/>
      <c r="AP105" s="7">
        <v>0</v>
      </c>
    </row>
    <row r="106" spans="1:42" ht="12" customHeight="1">
      <c r="A106" s="1" t="s">
        <v>94</v>
      </c>
      <c r="B106" s="44"/>
      <c r="C106" s="44"/>
      <c r="D106" s="44" t="s">
        <v>426</v>
      </c>
      <c r="E106" s="44" t="s">
        <v>32</v>
      </c>
      <c r="F106" s="45">
        <f t="shared" si="9"/>
        <v>1588911</v>
      </c>
      <c r="G106" s="45"/>
      <c r="H106" s="46">
        <v>1100061</v>
      </c>
      <c r="I106" s="45"/>
      <c r="J106" s="46">
        <v>68174</v>
      </c>
      <c r="K106" s="45"/>
      <c r="L106" s="46">
        <v>338876</v>
      </c>
      <c r="M106" s="45"/>
      <c r="N106" s="46">
        <v>1326</v>
      </c>
      <c r="O106" s="45"/>
      <c r="P106" s="46">
        <v>56946</v>
      </c>
      <c r="Q106" s="45"/>
      <c r="R106" s="46">
        <v>23528</v>
      </c>
      <c r="S106" s="1"/>
      <c r="T106" s="8"/>
      <c r="U106" s="8">
        <f t="shared" si="10"/>
        <v>2093027.9800000002</v>
      </c>
      <c r="V106" s="8"/>
      <c r="W106" s="8"/>
      <c r="X106" s="7">
        <v>1456469.23</v>
      </c>
      <c r="Y106" s="8"/>
      <c r="Z106" s="8"/>
      <c r="AA106" s="7">
        <v>231653.87</v>
      </c>
      <c r="AB106" s="8"/>
      <c r="AC106" s="8"/>
      <c r="AD106" s="7">
        <v>291243.6</v>
      </c>
      <c r="AE106" s="8"/>
      <c r="AF106" s="8"/>
      <c r="AG106" s="8">
        <v>4271</v>
      </c>
      <c r="AH106" s="8"/>
      <c r="AI106" s="8"/>
      <c r="AJ106" s="8">
        <v>109390.28</v>
      </c>
      <c r="AK106" s="8"/>
      <c r="AL106" s="8"/>
      <c r="AM106" s="7">
        <v>0</v>
      </c>
      <c r="AN106" s="8"/>
      <c r="AO106" s="8"/>
      <c r="AP106" s="7">
        <v>0</v>
      </c>
    </row>
    <row r="107" spans="1:42" ht="12">
      <c r="A107" s="1" t="s">
        <v>95</v>
      </c>
      <c r="D107" s="1" t="s">
        <v>427</v>
      </c>
      <c r="E107" s="1" t="s">
        <v>32</v>
      </c>
      <c r="F107" s="8">
        <f t="shared" si="9"/>
        <v>753609</v>
      </c>
      <c r="G107" s="8"/>
      <c r="H107" s="7">
        <v>498981</v>
      </c>
      <c r="I107" s="8"/>
      <c r="J107" s="7">
        <v>68177</v>
      </c>
      <c r="K107" s="8"/>
      <c r="L107" s="7">
        <v>153712</v>
      </c>
      <c r="M107" s="8"/>
      <c r="N107" s="7">
        <v>0</v>
      </c>
      <c r="O107" s="8"/>
      <c r="P107" s="7">
        <v>32739</v>
      </c>
      <c r="Q107" s="8"/>
      <c r="R107" s="7">
        <v>0</v>
      </c>
      <c r="S107" s="1"/>
      <c r="T107" s="8"/>
      <c r="U107" s="8">
        <f t="shared" si="10"/>
        <v>1214171.35</v>
      </c>
      <c r="V107" s="8"/>
      <c r="W107" s="8"/>
      <c r="X107" s="7">
        <v>894170.48</v>
      </c>
      <c r="Y107" s="8"/>
      <c r="Z107" s="8"/>
      <c r="AA107" s="7">
        <v>84508.02</v>
      </c>
      <c r="AB107" s="8"/>
      <c r="AC107" s="8"/>
      <c r="AD107" s="7">
        <v>178803.24</v>
      </c>
      <c r="AE107" s="8"/>
      <c r="AF107" s="8"/>
      <c r="AG107" s="8">
        <v>3517.11</v>
      </c>
      <c r="AH107" s="8"/>
      <c r="AI107" s="8"/>
      <c r="AJ107" s="8">
        <v>53172.5</v>
      </c>
      <c r="AK107" s="8"/>
      <c r="AL107" s="8"/>
      <c r="AM107" s="7">
        <v>0</v>
      </c>
      <c r="AN107" s="8"/>
      <c r="AO107" s="8"/>
      <c r="AP107" s="7">
        <v>0</v>
      </c>
    </row>
    <row r="108" spans="1:42" ht="12" customHeight="1">
      <c r="A108" s="1" t="s">
        <v>96</v>
      </c>
      <c r="B108" s="44"/>
      <c r="C108" s="44"/>
      <c r="D108" s="44" t="s">
        <v>428</v>
      </c>
      <c r="E108" s="44" t="s">
        <v>32</v>
      </c>
      <c r="F108" s="45">
        <f t="shared" si="9"/>
        <v>1092060</v>
      </c>
      <c r="G108" s="44"/>
      <c r="H108" s="46">
        <v>693780</v>
      </c>
      <c r="I108" s="44"/>
      <c r="J108" s="46">
        <v>95861</v>
      </c>
      <c r="K108" s="44"/>
      <c r="L108" s="46">
        <v>213720</v>
      </c>
      <c r="M108" s="44"/>
      <c r="N108" s="46">
        <v>5631</v>
      </c>
      <c r="O108" s="44"/>
      <c r="P108" s="46">
        <v>74815</v>
      </c>
      <c r="Q108" s="44"/>
      <c r="R108" s="46">
        <v>8253</v>
      </c>
      <c r="S108" s="1"/>
      <c r="T108" s="11"/>
      <c r="U108" s="8">
        <f t="shared" si="10"/>
        <v>1321558.9600000002</v>
      </c>
      <c r="V108" s="1"/>
      <c r="W108" s="11"/>
      <c r="X108" s="10">
        <v>925511.58</v>
      </c>
      <c r="Y108" s="1"/>
      <c r="Z108" s="11"/>
      <c r="AA108" s="10">
        <v>94667.94</v>
      </c>
      <c r="AB108" s="1"/>
      <c r="AC108" s="11"/>
      <c r="AD108" s="7">
        <v>185070.39</v>
      </c>
      <c r="AE108" s="1"/>
      <c r="AF108" s="11"/>
      <c r="AG108" s="11">
        <v>4898.05</v>
      </c>
      <c r="AH108" s="1"/>
      <c r="AI108" s="11"/>
      <c r="AJ108" s="11">
        <v>111211.01</v>
      </c>
      <c r="AK108" s="1"/>
      <c r="AL108" s="11"/>
      <c r="AM108" s="10">
        <v>199.99</v>
      </c>
      <c r="AN108" s="1"/>
      <c r="AO108" s="11"/>
      <c r="AP108" s="10">
        <v>0</v>
      </c>
    </row>
    <row r="109" spans="4:42" ht="12">
      <c r="D109" s="1" t="s">
        <v>275</v>
      </c>
      <c r="E109" s="1" t="s">
        <v>32</v>
      </c>
      <c r="F109" s="9">
        <f>SUM(F99:F108)</f>
        <v>9283224</v>
      </c>
      <c r="G109" s="1"/>
      <c r="H109" s="9">
        <f>SUM(H99:H108)</f>
        <v>6063542</v>
      </c>
      <c r="I109" s="1"/>
      <c r="J109" s="9">
        <f>SUM(J99:J108)</f>
        <v>709262</v>
      </c>
      <c r="K109" s="1"/>
      <c r="L109" s="9">
        <f>SUM(L99:L108)</f>
        <v>1866595</v>
      </c>
      <c r="M109" s="1"/>
      <c r="N109" s="9">
        <f>SUM(N99:N108)</f>
        <v>27057</v>
      </c>
      <c r="O109" s="1"/>
      <c r="P109" s="9">
        <f>SUM(P99:P108)</f>
        <v>539716</v>
      </c>
      <c r="Q109" s="1"/>
      <c r="R109" s="9">
        <f>SUM(R99:R108)</f>
        <v>77052</v>
      </c>
      <c r="S109" s="1"/>
      <c r="T109" s="9"/>
      <c r="U109" s="9">
        <f>SUM(U99:U108)</f>
        <v>11387150.280000001</v>
      </c>
      <c r="V109" s="1"/>
      <c r="W109" s="9"/>
      <c r="X109" s="9">
        <f>SUM(X99:X108)</f>
        <v>8010136.610000001</v>
      </c>
      <c r="Y109" s="1"/>
      <c r="Z109" s="9"/>
      <c r="AA109" s="9">
        <f>SUM(AA99:AA108)</f>
        <v>951209.8200000001</v>
      </c>
      <c r="AB109" s="1"/>
      <c r="AC109" s="9"/>
      <c r="AD109" s="9">
        <f>SUM(AD99:AD108)</f>
        <v>1568761.73</v>
      </c>
      <c r="AE109" s="1"/>
      <c r="AF109" s="9"/>
      <c r="AG109" s="9">
        <f>SUM(AG99:AG108)</f>
        <v>52584.990000000005</v>
      </c>
      <c r="AH109" s="1"/>
      <c r="AI109" s="9"/>
      <c r="AJ109" s="9">
        <f>SUM(AJ99:AJ108)</f>
        <v>794334.66</v>
      </c>
      <c r="AK109" s="1"/>
      <c r="AL109" s="9"/>
      <c r="AM109" s="9">
        <f>SUM(AM99:AM108)</f>
        <v>10122.47</v>
      </c>
      <c r="AN109" s="1"/>
      <c r="AO109" s="9"/>
      <c r="AP109" s="9">
        <f>SUM(AP99:AP108)</f>
        <v>0</v>
      </c>
    </row>
    <row r="110" spans="2:42" ht="12" customHeight="1">
      <c r="B110" s="44"/>
      <c r="C110" s="44"/>
      <c r="D110" s="44"/>
      <c r="E110" s="44"/>
      <c r="F110" s="51"/>
      <c r="G110" s="44"/>
      <c r="H110" s="52"/>
      <c r="I110" s="44"/>
      <c r="J110" s="52"/>
      <c r="K110" s="44"/>
      <c r="L110" s="52"/>
      <c r="M110" s="44"/>
      <c r="N110" s="52"/>
      <c r="O110" s="44"/>
      <c r="P110" s="52"/>
      <c r="Q110" s="44"/>
      <c r="R110" s="52"/>
      <c r="S110" s="1"/>
      <c r="T110" s="12"/>
      <c r="U110" s="12"/>
      <c r="V110" s="1"/>
      <c r="W110" s="12"/>
      <c r="X110" s="55"/>
      <c r="Y110" s="1"/>
      <c r="Z110" s="12"/>
      <c r="AA110" s="55"/>
      <c r="AB110" s="1"/>
      <c r="AC110" s="12"/>
      <c r="AD110" s="55"/>
      <c r="AE110" s="1"/>
      <c r="AF110" s="12"/>
      <c r="AG110" s="12"/>
      <c r="AH110" s="1"/>
      <c r="AI110" s="12"/>
      <c r="AJ110" s="12"/>
      <c r="AK110" s="1"/>
      <c r="AL110" s="12"/>
      <c r="AM110" s="55"/>
      <c r="AN110" s="1"/>
      <c r="AO110" s="12"/>
      <c r="AP110" s="55"/>
    </row>
    <row r="111" spans="1:42" ht="12">
      <c r="A111" s="1" t="s">
        <v>109</v>
      </c>
      <c r="C111" s="1" t="s">
        <v>366</v>
      </c>
      <c r="D111" s="1"/>
      <c r="E111" s="1" t="s">
        <v>32</v>
      </c>
      <c r="F111" s="8">
        <f>H111+J111+L111+N111+P111+R111</f>
        <v>2507282</v>
      </c>
      <c r="G111" s="1"/>
      <c r="H111" s="7">
        <v>1856081</v>
      </c>
      <c r="I111" s="1"/>
      <c r="J111" s="7">
        <v>57553</v>
      </c>
      <c r="K111" s="1"/>
      <c r="L111" s="7">
        <v>571770</v>
      </c>
      <c r="M111" s="1"/>
      <c r="N111" s="7">
        <v>0</v>
      </c>
      <c r="O111" s="1"/>
      <c r="P111" s="7">
        <v>21878</v>
      </c>
      <c r="Q111" s="1"/>
      <c r="R111" s="7">
        <v>0</v>
      </c>
      <c r="S111" s="1"/>
      <c r="T111" s="11"/>
      <c r="U111" s="8">
        <f>X111+AA111+AD111+AG111+AJ111+AM111</f>
        <v>2609718.14</v>
      </c>
      <c r="V111" s="1"/>
      <c r="W111" s="11"/>
      <c r="X111" s="10">
        <v>2047179.02</v>
      </c>
      <c r="Y111" s="1"/>
      <c r="Z111" s="11"/>
      <c r="AA111" s="10">
        <v>141482.85</v>
      </c>
      <c r="AB111" s="1"/>
      <c r="AC111" s="11"/>
      <c r="AD111" s="7">
        <v>409365.18</v>
      </c>
      <c r="AE111" s="1"/>
      <c r="AF111" s="11"/>
      <c r="AG111" s="11">
        <v>0</v>
      </c>
      <c r="AH111" s="1"/>
      <c r="AI111" s="11"/>
      <c r="AJ111" s="11">
        <v>11691.09</v>
      </c>
      <c r="AK111" s="1"/>
      <c r="AL111" s="11"/>
      <c r="AM111" s="10">
        <v>0</v>
      </c>
      <c r="AN111" s="1"/>
      <c r="AO111" s="11"/>
      <c r="AP111" s="10">
        <v>0</v>
      </c>
    </row>
    <row r="112" spans="2:42" ht="12" customHeight="1">
      <c r="B112" s="44"/>
      <c r="C112" s="44"/>
      <c r="D112" s="44"/>
      <c r="E112" s="44"/>
      <c r="F112" s="51"/>
      <c r="G112" s="44"/>
      <c r="H112" s="52"/>
      <c r="I112" s="44"/>
      <c r="J112" s="52"/>
      <c r="K112" s="44"/>
      <c r="L112" s="52"/>
      <c r="M112" s="44"/>
      <c r="N112" s="52"/>
      <c r="O112" s="44"/>
      <c r="P112" s="52"/>
      <c r="Q112" s="44"/>
      <c r="R112" s="52"/>
      <c r="S112" s="1"/>
      <c r="T112" s="12"/>
      <c r="U112" s="12"/>
      <c r="V112" s="1"/>
      <c r="W112" s="12"/>
      <c r="X112" s="55"/>
      <c r="Y112" s="1"/>
      <c r="Z112" s="12"/>
      <c r="AA112" s="55"/>
      <c r="AB112" s="1"/>
      <c r="AC112" s="12"/>
      <c r="AD112" s="55"/>
      <c r="AE112" s="1"/>
      <c r="AF112" s="12"/>
      <c r="AG112" s="12"/>
      <c r="AH112" s="1"/>
      <c r="AI112" s="12"/>
      <c r="AJ112" s="12"/>
      <c r="AK112" s="1"/>
      <c r="AL112" s="12"/>
      <c r="AM112" s="55"/>
      <c r="AN112" s="1"/>
      <c r="AO112" s="12"/>
      <c r="AP112" s="55"/>
    </row>
    <row r="113" spans="1:42" ht="12">
      <c r="A113" s="1" t="s">
        <v>110</v>
      </c>
      <c r="C113" s="1" t="s">
        <v>367</v>
      </c>
      <c r="D113" s="1"/>
      <c r="E113" s="1" t="s">
        <v>32</v>
      </c>
      <c r="F113" s="8">
        <f>H113+J113+L113+N113+P113+R113</f>
        <v>14830</v>
      </c>
      <c r="G113" s="1"/>
      <c r="H113" s="7">
        <v>11333</v>
      </c>
      <c r="I113" s="1"/>
      <c r="J113" s="7">
        <v>0</v>
      </c>
      <c r="K113" s="1"/>
      <c r="L113" s="7">
        <v>3491</v>
      </c>
      <c r="M113" s="1"/>
      <c r="N113" s="7">
        <v>0</v>
      </c>
      <c r="O113" s="1"/>
      <c r="P113" s="7">
        <v>6</v>
      </c>
      <c r="Q113" s="1"/>
      <c r="R113" s="7">
        <v>0</v>
      </c>
      <c r="S113" s="1"/>
      <c r="T113" s="11"/>
      <c r="U113" s="8">
        <f>X113+AA113+AD113+AG113+AJ113+AM113</f>
        <v>44176.67</v>
      </c>
      <c r="V113" s="1"/>
      <c r="W113" s="11"/>
      <c r="X113" s="10">
        <v>36729.6</v>
      </c>
      <c r="Y113" s="1"/>
      <c r="Z113" s="11"/>
      <c r="AA113" s="10">
        <v>0</v>
      </c>
      <c r="AB113" s="1"/>
      <c r="AC113" s="11"/>
      <c r="AD113" s="7">
        <v>7344.65</v>
      </c>
      <c r="AE113" s="1"/>
      <c r="AF113" s="11"/>
      <c r="AG113" s="11">
        <v>0</v>
      </c>
      <c r="AH113" s="1"/>
      <c r="AI113" s="11"/>
      <c r="AJ113" s="11">
        <v>102.42</v>
      </c>
      <c r="AK113" s="1"/>
      <c r="AL113" s="11"/>
      <c r="AM113" s="10">
        <v>0</v>
      </c>
      <c r="AN113" s="1"/>
      <c r="AO113" s="11"/>
      <c r="AP113" s="10">
        <v>0</v>
      </c>
    </row>
    <row r="114" spans="4:42" ht="12" customHeight="1" hidden="1">
      <c r="D114" s="1"/>
      <c r="E114" s="1"/>
      <c r="F114" s="12"/>
      <c r="G114" s="1"/>
      <c r="H114" s="55"/>
      <c r="I114" s="1"/>
      <c r="J114" s="55"/>
      <c r="K114" s="1"/>
      <c r="L114" s="55"/>
      <c r="M114" s="1"/>
      <c r="N114" s="55"/>
      <c r="O114" s="1"/>
      <c r="P114" s="55"/>
      <c r="Q114" s="1"/>
      <c r="R114" s="55"/>
      <c r="S114" s="1"/>
      <c r="T114" s="12"/>
      <c r="U114" s="12"/>
      <c r="V114" s="1"/>
      <c r="W114" s="12"/>
      <c r="X114" s="55"/>
      <c r="Y114" s="1"/>
      <c r="Z114" s="12"/>
      <c r="AA114" s="55"/>
      <c r="AB114" s="1"/>
      <c r="AC114" s="12"/>
      <c r="AD114" s="55"/>
      <c r="AE114" s="1"/>
      <c r="AF114" s="12"/>
      <c r="AG114" s="12"/>
      <c r="AH114" s="1"/>
      <c r="AI114" s="12"/>
      <c r="AJ114" s="12"/>
      <c r="AK114" s="1"/>
      <c r="AL114" s="12"/>
      <c r="AM114" s="55"/>
      <c r="AN114" s="1"/>
      <c r="AO114" s="12"/>
      <c r="AP114" s="55"/>
    </row>
    <row r="115" spans="1:42" ht="12" hidden="1">
      <c r="A115" s="1" t="s">
        <v>260</v>
      </c>
      <c r="C115" s="1" t="s">
        <v>28</v>
      </c>
      <c r="D115" s="1"/>
      <c r="E115" s="1" t="s">
        <v>32</v>
      </c>
      <c r="F115" s="8">
        <f>H115+J115+L115+N115+P115+R115</f>
        <v>0</v>
      </c>
      <c r="G115" s="1"/>
      <c r="H115" s="7"/>
      <c r="I115" s="1"/>
      <c r="J115" s="7"/>
      <c r="K115" s="1"/>
      <c r="L115" s="7"/>
      <c r="M115" s="1"/>
      <c r="N115" s="7"/>
      <c r="O115" s="1"/>
      <c r="P115" s="7"/>
      <c r="Q115" s="1"/>
      <c r="R115" s="7">
        <v>0</v>
      </c>
      <c r="S115" s="1"/>
      <c r="T115" s="11"/>
      <c r="U115" s="8">
        <f>X115+AA115+AD115+AG115+AJ115+AM115</f>
        <v>826137.31</v>
      </c>
      <c r="V115" s="1"/>
      <c r="W115" s="11"/>
      <c r="X115" s="10">
        <v>612459.08</v>
      </c>
      <c r="Y115" s="1"/>
      <c r="Z115" s="11"/>
      <c r="AA115" s="10">
        <v>40</v>
      </c>
      <c r="AB115" s="1"/>
      <c r="AC115" s="11"/>
      <c r="AD115" s="7">
        <v>122470.68</v>
      </c>
      <c r="AE115" s="1"/>
      <c r="AF115" s="11"/>
      <c r="AG115" s="11">
        <v>14810.12</v>
      </c>
      <c r="AH115" s="1"/>
      <c r="AI115" s="11"/>
      <c r="AJ115" s="11">
        <v>76357.43</v>
      </c>
      <c r="AK115" s="1"/>
      <c r="AL115" s="11"/>
      <c r="AM115" s="10">
        <v>0</v>
      </c>
      <c r="AN115" s="1"/>
      <c r="AO115" s="11"/>
      <c r="AP115" s="10">
        <v>0</v>
      </c>
    </row>
    <row r="116" spans="2:42" ht="12" customHeight="1">
      <c r="B116" s="44"/>
      <c r="C116" s="44"/>
      <c r="D116" s="47" t="s">
        <v>276</v>
      </c>
      <c r="E116" s="44" t="s">
        <v>32</v>
      </c>
      <c r="F116" s="49">
        <f>SUM(F31+F40+F48+F62+F85+F96+F109+F111+F113+F115)</f>
        <v>45122235</v>
      </c>
      <c r="G116" s="44"/>
      <c r="H116" s="49">
        <f>SUM(H31+H40+H48+H62+H85+H96+H109+H111+H113+H115)</f>
        <v>28422304</v>
      </c>
      <c r="I116" s="44"/>
      <c r="J116" s="49">
        <f>SUM(J31+J40+J48+J62+J85+J96+J109+J111+J113+J115)</f>
        <v>2288650</v>
      </c>
      <c r="K116" s="44"/>
      <c r="L116" s="49">
        <f>SUM(L31+L40+L48+L62+L85+L96+L109+L111+L113+L115)</f>
        <v>8594062</v>
      </c>
      <c r="M116" s="44"/>
      <c r="N116" s="49">
        <f>SUM(N31+N40+N48+N62+N85+N96+N109+N111+N113+N115)</f>
        <v>289596</v>
      </c>
      <c r="O116" s="44"/>
      <c r="P116" s="49">
        <f>SUM(P31+P40+P48+P62+P85+P96+P109+P111+P113+P115)</f>
        <v>3523235</v>
      </c>
      <c r="Q116" s="44"/>
      <c r="R116" s="49">
        <f>SUM(R31+R40+R48+R62+R85+R96+R109+R111+R113+R115)</f>
        <v>879518</v>
      </c>
      <c r="S116" s="1"/>
      <c r="T116" s="9"/>
      <c r="U116" s="9">
        <f>SUM(U31+U40+U48+U62+U85+U96+U109+U111+U113+U115)</f>
        <v>39663425.550000004</v>
      </c>
      <c r="V116" s="1"/>
      <c r="W116" s="9"/>
      <c r="X116" s="9">
        <f>SUM(X31+X40+X48+X62+X85+X96+X109+X111+X113+X115)</f>
        <v>26423407.34</v>
      </c>
      <c r="Y116" s="1"/>
      <c r="Z116" s="9"/>
      <c r="AA116" s="9">
        <f>SUM(AA31+AA40+AA48+AA62+AA85+AA96+AA109+AA111+AA113+AA115)</f>
        <v>2325426.72</v>
      </c>
      <c r="AB116" s="1"/>
      <c r="AC116" s="9"/>
      <c r="AD116" s="9">
        <f>SUM(AD31+AD40+AD48+AD62+AD85+AD96+AD109+AD111+AD113+AD115)</f>
        <v>5223413.4399999995</v>
      </c>
      <c r="AE116" s="1"/>
      <c r="AF116" s="9"/>
      <c r="AG116" s="9">
        <f>SUM(AG31+AG40+AG48+AG62+AG85+AG96+AG109+AG111+AG113+AG115)</f>
        <v>367956.11</v>
      </c>
      <c r="AH116" s="1"/>
      <c r="AI116" s="9"/>
      <c r="AJ116" s="9">
        <f>SUM(AJ31+AJ40+AJ48+AJ62+AJ85+AJ96+AJ109+AJ111+AJ113+AJ115)</f>
        <v>4438206</v>
      </c>
      <c r="AK116" s="1"/>
      <c r="AL116" s="9"/>
      <c r="AM116" s="9">
        <f>SUM(AM31+AM40+AM48+AM62+AM85+AM96+AM109+AM111+AM113+AM115)</f>
        <v>885015.94</v>
      </c>
      <c r="AN116" s="1"/>
      <c r="AO116" s="9"/>
      <c r="AP116" s="9">
        <f>SUM(AP31+AP40+AP48+AP62+AP85+AP96+AP109+AP111+AP113+AP115)</f>
        <v>0</v>
      </c>
    </row>
    <row r="117" spans="4:42" ht="12">
      <c r="D117" s="1"/>
      <c r="E117" s="1"/>
      <c r="F117" s="8"/>
      <c r="G117" s="1"/>
      <c r="H117" s="7"/>
      <c r="I117" s="1"/>
      <c r="J117" s="7"/>
      <c r="K117" s="1"/>
      <c r="L117" s="7"/>
      <c r="M117" s="1"/>
      <c r="N117" s="7"/>
      <c r="O117" s="1"/>
      <c r="P117" s="7"/>
      <c r="Q117" s="1"/>
      <c r="R117" s="7"/>
      <c r="S117" s="1"/>
      <c r="T117" s="8"/>
      <c r="U117" s="8"/>
      <c r="V117" s="1"/>
      <c r="W117" s="8"/>
      <c r="X117" s="7"/>
      <c r="Y117" s="1"/>
      <c r="Z117" s="8"/>
      <c r="AA117" s="7"/>
      <c r="AB117" s="1"/>
      <c r="AC117" s="8"/>
      <c r="AD117" s="7"/>
      <c r="AE117" s="1"/>
      <c r="AF117" s="8"/>
      <c r="AG117" s="8"/>
      <c r="AH117" s="1"/>
      <c r="AI117" s="8"/>
      <c r="AJ117" s="8"/>
      <c r="AK117" s="1"/>
      <c r="AL117" s="8"/>
      <c r="AM117" s="7"/>
      <c r="AN117" s="1"/>
      <c r="AO117" s="8"/>
      <c r="AP117" s="7"/>
    </row>
    <row r="118" spans="2:41" ht="12" customHeight="1">
      <c r="B118" s="44" t="s">
        <v>104</v>
      </c>
      <c r="C118" s="44"/>
      <c r="D118" s="47"/>
      <c r="E118" s="44"/>
      <c r="F118" s="44"/>
      <c r="G118" s="44"/>
      <c r="H118" s="48"/>
      <c r="I118" s="44"/>
      <c r="J118" s="48"/>
      <c r="K118" s="44"/>
      <c r="L118" s="48"/>
      <c r="M118" s="44"/>
      <c r="N118" s="48"/>
      <c r="O118" s="44"/>
      <c r="P118" s="48"/>
      <c r="Q118" s="44"/>
      <c r="R118" s="48"/>
      <c r="S118" s="1"/>
      <c r="T118" s="1"/>
      <c r="V118" s="1"/>
      <c r="W118" s="1"/>
      <c r="Y118" s="1"/>
      <c r="Z118" s="1"/>
      <c r="AB118" s="1"/>
      <c r="AC118" s="1"/>
      <c r="AE118" s="1"/>
      <c r="AF118" s="1"/>
      <c r="AH118" s="1"/>
      <c r="AI118" s="1"/>
      <c r="AK118" s="1"/>
      <c r="AL118" s="1"/>
      <c r="AN118" s="1"/>
      <c r="AO118" s="1"/>
    </row>
    <row r="119" spans="1:42" ht="12">
      <c r="A119" s="1" t="s">
        <v>385</v>
      </c>
      <c r="C119" s="1" t="s">
        <v>374</v>
      </c>
      <c r="D119" s="1"/>
      <c r="E119" s="1" t="s">
        <v>32</v>
      </c>
      <c r="F119" s="11">
        <f>H119+J119+L119+N119+P119+R119</f>
        <v>349013</v>
      </c>
      <c r="G119" s="1"/>
      <c r="H119" s="10">
        <v>80083</v>
      </c>
      <c r="I119" s="1"/>
      <c r="J119" s="10">
        <v>97287</v>
      </c>
      <c r="K119" s="1"/>
      <c r="L119" s="10">
        <v>20822</v>
      </c>
      <c r="M119" s="1"/>
      <c r="N119" s="10">
        <v>3044</v>
      </c>
      <c r="O119" s="1"/>
      <c r="P119" s="10">
        <v>43697</v>
      </c>
      <c r="Q119" s="1"/>
      <c r="R119" s="10">
        <v>104080</v>
      </c>
      <c r="S119" s="1"/>
      <c r="T119" s="11"/>
      <c r="U119" s="11">
        <f>X119+AA119+AD119+AG119+AJ119+AM119</f>
        <v>823229.75</v>
      </c>
      <c r="V119" s="1"/>
      <c r="W119" s="11"/>
      <c r="X119" s="10">
        <v>121659.55</v>
      </c>
      <c r="Y119" s="1"/>
      <c r="Z119" s="11"/>
      <c r="AA119" s="10">
        <v>43394.89</v>
      </c>
      <c r="AB119" s="1"/>
      <c r="AC119" s="11"/>
      <c r="AD119" s="10">
        <v>23845.27</v>
      </c>
      <c r="AE119" s="1"/>
      <c r="AF119" s="11"/>
      <c r="AG119" s="11">
        <v>7800.15</v>
      </c>
      <c r="AH119" s="1"/>
      <c r="AI119" s="11"/>
      <c r="AJ119" s="11">
        <v>117849.84</v>
      </c>
      <c r="AK119" s="1"/>
      <c r="AL119" s="11"/>
      <c r="AM119" s="10">
        <v>508680.05</v>
      </c>
      <c r="AN119" s="1"/>
      <c r="AO119" s="11"/>
      <c r="AP119" s="10">
        <v>0</v>
      </c>
    </row>
    <row r="120" spans="2:41" ht="12" customHeight="1">
      <c r="B120" s="44"/>
      <c r="C120" s="44"/>
      <c r="D120" s="47"/>
      <c r="E120" s="44"/>
      <c r="F120" s="44"/>
      <c r="G120" s="44"/>
      <c r="H120" s="48"/>
      <c r="I120" s="44"/>
      <c r="J120" s="48"/>
      <c r="K120" s="44"/>
      <c r="L120" s="48"/>
      <c r="M120" s="44"/>
      <c r="N120" s="48"/>
      <c r="O120" s="44"/>
      <c r="P120" s="48"/>
      <c r="Q120" s="44"/>
      <c r="R120" s="48"/>
      <c r="S120" s="1"/>
      <c r="T120" s="1"/>
      <c r="V120" s="1"/>
      <c r="W120" s="1"/>
      <c r="Y120" s="1"/>
      <c r="Z120" s="1"/>
      <c r="AB120" s="1"/>
      <c r="AC120" s="1"/>
      <c r="AE120" s="1"/>
      <c r="AF120" s="1"/>
      <c r="AH120" s="1"/>
      <c r="AI120" s="1"/>
      <c r="AK120" s="1"/>
      <c r="AL120" s="1"/>
      <c r="AN120" s="1"/>
      <c r="AO120" s="1"/>
    </row>
    <row r="121" spans="3:41" ht="12" customHeight="1">
      <c r="C121" s="1" t="s">
        <v>45</v>
      </c>
      <c r="E121" s="1"/>
      <c r="G121" s="1"/>
      <c r="I121" s="1"/>
      <c r="K121" s="1"/>
      <c r="M121" s="1"/>
      <c r="N121" s="4"/>
      <c r="O121" s="1"/>
      <c r="P121" s="4"/>
      <c r="Q121" s="1"/>
      <c r="S121" s="1"/>
      <c r="T121" s="1"/>
      <c r="V121" s="1"/>
      <c r="W121" s="1"/>
      <c r="Y121" s="1"/>
      <c r="Z121" s="1"/>
      <c r="AB121" s="1"/>
      <c r="AC121" s="1"/>
      <c r="AE121" s="1"/>
      <c r="AF121" s="1"/>
      <c r="AH121" s="1"/>
      <c r="AI121" s="1"/>
      <c r="AK121" s="1"/>
      <c r="AL121" s="1"/>
      <c r="AN121" s="1"/>
      <c r="AO121" s="1"/>
    </row>
    <row r="122" spans="1:42" ht="12" hidden="1">
      <c r="A122" s="1" t="s">
        <v>105</v>
      </c>
      <c r="D122" s="2" t="s">
        <v>387</v>
      </c>
      <c r="E122" s="1" t="s">
        <v>32</v>
      </c>
      <c r="F122" s="8">
        <f aca="true" t="shared" si="11" ref="F122:F132">H122+J122+L122+N122+P122+R122</f>
        <v>0</v>
      </c>
      <c r="G122" s="8"/>
      <c r="H122" s="7">
        <f>ROUND(X122,round_as_displayed)</f>
        <v>0</v>
      </c>
      <c r="I122" s="8"/>
      <c r="J122" s="7">
        <f>ROUND(AA122,round_as_displayed)</f>
        <v>0</v>
      </c>
      <c r="K122" s="8"/>
      <c r="L122" s="7">
        <f>ROUND(AD122,round_as_displayed)</f>
        <v>0</v>
      </c>
      <c r="M122" s="8"/>
      <c r="N122" s="7">
        <f>ROUND(AG122,round_as_displayed)</f>
        <v>0</v>
      </c>
      <c r="O122" s="8"/>
      <c r="P122" s="7">
        <f>ROUND(AJ122,round_as_displayed)</f>
        <v>0</v>
      </c>
      <c r="Q122" s="8"/>
      <c r="R122" s="7">
        <f>ROUND(AM122,round_as_displayed)</f>
        <v>0</v>
      </c>
      <c r="S122" s="1"/>
      <c r="T122" s="8"/>
      <c r="U122" s="8">
        <f aca="true" t="shared" si="12" ref="U122:U132">X122+AA122+AD122+AG122+AJ122+AM122</f>
        <v>0</v>
      </c>
      <c r="V122" s="8"/>
      <c r="W122" s="8"/>
      <c r="X122" s="7">
        <v>0</v>
      </c>
      <c r="Y122" s="8"/>
      <c r="Z122" s="8"/>
      <c r="AA122" s="7">
        <v>0</v>
      </c>
      <c r="AB122" s="8"/>
      <c r="AC122" s="8"/>
      <c r="AD122" s="7">
        <v>0</v>
      </c>
      <c r="AE122" s="8"/>
      <c r="AF122" s="8"/>
      <c r="AG122" s="8">
        <v>0</v>
      </c>
      <c r="AH122" s="8"/>
      <c r="AI122" s="8"/>
      <c r="AJ122" s="8">
        <v>0</v>
      </c>
      <c r="AK122" s="8"/>
      <c r="AL122" s="8"/>
      <c r="AM122" s="7">
        <v>0</v>
      </c>
      <c r="AN122" s="8"/>
      <c r="AO122" s="8"/>
      <c r="AP122" s="7">
        <v>0</v>
      </c>
    </row>
    <row r="123" spans="1:42" ht="12">
      <c r="A123" s="1" t="s">
        <v>106</v>
      </c>
      <c r="B123" s="44"/>
      <c r="C123" s="44"/>
      <c r="D123" s="47" t="s">
        <v>193</v>
      </c>
      <c r="E123" s="44" t="s">
        <v>32</v>
      </c>
      <c r="F123" s="45">
        <f t="shared" si="11"/>
        <v>260898</v>
      </c>
      <c r="G123" s="45"/>
      <c r="H123" s="46">
        <v>172359</v>
      </c>
      <c r="I123" s="45"/>
      <c r="J123" s="46">
        <v>9912</v>
      </c>
      <c r="K123" s="45"/>
      <c r="L123" s="46">
        <v>53096</v>
      </c>
      <c r="M123" s="45"/>
      <c r="N123" s="46">
        <v>0</v>
      </c>
      <c r="O123" s="45"/>
      <c r="P123" s="46">
        <v>23981</v>
      </c>
      <c r="Q123" s="45"/>
      <c r="R123" s="46">
        <v>1550</v>
      </c>
      <c r="S123" s="1"/>
      <c r="T123" s="8"/>
      <c r="U123" s="8">
        <f t="shared" si="12"/>
        <v>374097.08</v>
      </c>
      <c r="V123" s="8"/>
      <c r="W123" s="8"/>
      <c r="X123" s="7">
        <v>279455.34</v>
      </c>
      <c r="Y123" s="8"/>
      <c r="Z123" s="8"/>
      <c r="AA123" s="7">
        <v>12277.5</v>
      </c>
      <c r="AB123" s="8"/>
      <c r="AC123" s="8"/>
      <c r="AD123" s="7">
        <v>55881.43</v>
      </c>
      <c r="AE123" s="8"/>
      <c r="AF123" s="8"/>
      <c r="AG123" s="8">
        <v>286.5</v>
      </c>
      <c r="AH123" s="8"/>
      <c r="AI123" s="8"/>
      <c r="AJ123" s="8">
        <v>26196.31</v>
      </c>
      <c r="AK123" s="8"/>
      <c r="AL123" s="8"/>
      <c r="AM123" s="7">
        <v>0</v>
      </c>
      <c r="AN123" s="8"/>
      <c r="AO123" s="8"/>
      <c r="AP123" s="7">
        <v>0</v>
      </c>
    </row>
    <row r="124" spans="1:42" ht="12" hidden="1">
      <c r="A124" s="1" t="s">
        <v>107</v>
      </c>
      <c r="D124" s="2" t="s">
        <v>388</v>
      </c>
      <c r="E124" s="1" t="s">
        <v>32</v>
      </c>
      <c r="F124" s="8">
        <f t="shared" si="11"/>
        <v>0</v>
      </c>
      <c r="G124" s="8"/>
      <c r="H124" s="7"/>
      <c r="I124" s="8"/>
      <c r="J124" s="7"/>
      <c r="K124" s="8"/>
      <c r="L124" s="7"/>
      <c r="M124" s="8"/>
      <c r="N124" s="7"/>
      <c r="O124" s="8"/>
      <c r="P124" s="7"/>
      <c r="Q124" s="8"/>
      <c r="R124" s="7"/>
      <c r="S124" s="1"/>
      <c r="T124" s="8"/>
      <c r="U124" s="8">
        <f t="shared" si="12"/>
        <v>0</v>
      </c>
      <c r="V124" s="8"/>
      <c r="W124" s="8"/>
      <c r="X124" s="7">
        <v>0</v>
      </c>
      <c r="Y124" s="8"/>
      <c r="Z124" s="8"/>
      <c r="AA124" s="7">
        <v>0</v>
      </c>
      <c r="AB124" s="8"/>
      <c r="AC124" s="8"/>
      <c r="AD124" s="7">
        <v>0</v>
      </c>
      <c r="AE124" s="8"/>
      <c r="AF124" s="8"/>
      <c r="AG124" s="8">
        <v>0</v>
      </c>
      <c r="AH124" s="8"/>
      <c r="AI124" s="8"/>
      <c r="AJ124" s="8">
        <v>0</v>
      </c>
      <c r="AK124" s="8"/>
      <c r="AL124" s="8"/>
      <c r="AM124" s="7">
        <v>0</v>
      </c>
      <c r="AN124" s="8"/>
      <c r="AO124" s="8"/>
      <c r="AP124" s="7">
        <v>0</v>
      </c>
    </row>
    <row r="125" spans="1:42" ht="12">
      <c r="A125" s="1" t="s">
        <v>108</v>
      </c>
      <c r="D125" s="2" t="s">
        <v>389</v>
      </c>
      <c r="E125" s="1" t="s">
        <v>32</v>
      </c>
      <c r="F125" s="8">
        <f t="shared" si="11"/>
        <v>96231</v>
      </c>
      <c r="G125" s="8"/>
      <c r="H125" s="7">
        <v>74211</v>
      </c>
      <c r="I125" s="8"/>
      <c r="J125" s="7">
        <v>0</v>
      </c>
      <c r="K125" s="8"/>
      <c r="L125" s="7">
        <v>19994</v>
      </c>
      <c r="M125" s="8"/>
      <c r="N125" s="7">
        <v>0</v>
      </c>
      <c r="O125" s="8"/>
      <c r="P125" s="7">
        <v>2026</v>
      </c>
      <c r="Q125" s="8"/>
      <c r="R125" s="7">
        <v>0</v>
      </c>
      <c r="S125" s="1"/>
      <c r="T125" s="8"/>
      <c r="U125" s="8">
        <f t="shared" si="12"/>
        <v>52400.54</v>
      </c>
      <c r="V125" s="8"/>
      <c r="W125" s="8"/>
      <c r="X125" s="7">
        <v>36107.48</v>
      </c>
      <c r="Y125" s="8"/>
      <c r="Z125" s="8"/>
      <c r="AA125" s="7">
        <v>6637.5</v>
      </c>
      <c r="AB125" s="8"/>
      <c r="AC125" s="8"/>
      <c r="AD125" s="7">
        <v>7220.25</v>
      </c>
      <c r="AE125" s="8"/>
      <c r="AF125" s="8"/>
      <c r="AG125" s="8">
        <v>0</v>
      </c>
      <c r="AH125" s="8"/>
      <c r="AI125" s="8"/>
      <c r="AJ125" s="8">
        <v>2435.31</v>
      </c>
      <c r="AK125" s="8"/>
      <c r="AL125" s="8"/>
      <c r="AM125" s="7">
        <v>0</v>
      </c>
      <c r="AN125" s="8"/>
      <c r="AO125" s="8"/>
      <c r="AP125" s="7">
        <v>0</v>
      </c>
    </row>
    <row r="126" spans="1:42" ht="12" hidden="1">
      <c r="A126" s="1" t="s">
        <v>0</v>
      </c>
      <c r="D126" s="2" t="s">
        <v>390</v>
      </c>
      <c r="E126" s="1" t="s">
        <v>32</v>
      </c>
      <c r="F126" s="8">
        <f t="shared" si="11"/>
        <v>0</v>
      </c>
      <c r="G126" s="8"/>
      <c r="H126" s="7"/>
      <c r="I126" s="8"/>
      <c r="J126" s="7"/>
      <c r="K126" s="8"/>
      <c r="L126" s="7"/>
      <c r="M126" s="8"/>
      <c r="N126" s="7"/>
      <c r="O126" s="8"/>
      <c r="P126" s="7"/>
      <c r="Q126" s="8"/>
      <c r="R126" s="7"/>
      <c r="S126" s="1"/>
      <c r="T126" s="8"/>
      <c r="U126" s="8">
        <f t="shared" si="12"/>
        <v>0</v>
      </c>
      <c r="V126" s="8"/>
      <c r="W126" s="8"/>
      <c r="X126" s="7">
        <v>0</v>
      </c>
      <c r="Y126" s="8"/>
      <c r="Z126" s="8"/>
      <c r="AA126" s="7">
        <v>0</v>
      </c>
      <c r="AB126" s="8"/>
      <c r="AC126" s="8"/>
      <c r="AD126" s="7">
        <v>0</v>
      </c>
      <c r="AE126" s="8"/>
      <c r="AF126" s="8"/>
      <c r="AG126" s="8">
        <v>0</v>
      </c>
      <c r="AH126" s="8"/>
      <c r="AI126" s="8"/>
      <c r="AJ126" s="8">
        <v>0</v>
      </c>
      <c r="AK126" s="8"/>
      <c r="AL126" s="8"/>
      <c r="AM126" s="7">
        <v>0</v>
      </c>
      <c r="AN126" s="8"/>
      <c r="AO126" s="8"/>
      <c r="AP126" s="7">
        <v>0</v>
      </c>
    </row>
    <row r="127" spans="1:42" ht="12" hidden="1">
      <c r="A127" s="1" t="s">
        <v>1</v>
      </c>
      <c r="D127" s="2" t="s">
        <v>318</v>
      </c>
      <c r="E127" s="1" t="s">
        <v>32</v>
      </c>
      <c r="F127" s="8">
        <f t="shared" si="11"/>
        <v>0</v>
      </c>
      <c r="G127" s="8"/>
      <c r="H127" s="7"/>
      <c r="I127" s="8"/>
      <c r="J127" s="7"/>
      <c r="K127" s="8"/>
      <c r="L127" s="7"/>
      <c r="M127" s="8"/>
      <c r="N127" s="7"/>
      <c r="O127" s="8"/>
      <c r="P127" s="7"/>
      <c r="Q127" s="8"/>
      <c r="R127" s="7"/>
      <c r="S127" s="1"/>
      <c r="T127" s="8"/>
      <c r="U127" s="8">
        <f t="shared" si="12"/>
        <v>0</v>
      </c>
      <c r="V127" s="8"/>
      <c r="W127" s="8"/>
      <c r="X127" s="7">
        <v>0</v>
      </c>
      <c r="Y127" s="8"/>
      <c r="Z127" s="8"/>
      <c r="AA127" s="7">
        <v>0</v>
      </c>
      <c r="AB127" s="8"/>
      <c r="AC127" s="8"/>
      <c r="AD127" s="7">
        <v>0</v>
      </c>
      <c r="AE127" s="8"/>
      <c r="AF127" s="8"/>
      <c r="AG127" s="8">
        <v>0</v>
      </c>
      <c r="AH127" s="8"/>
      <c r="AI127" s="8"/>
      <c r="AJ127" s="8">
        <v>0</v>
      </c>
      <c r="AK127" s="8"/>
      <c r="AL127" s="8"/>
      <c r="AM127" s="7">
        <v>0</v>
      </c>
      <c r="AN127" s="8"/>
      <c r="AO127" s="8"/>
      <c r="AP127" s="7">
        <v>0</v>
      </c>
    </row>
    <row r="128" spans="1:42" ht="12" hidden="1">
      <c r="A128" s="1" t="s">
        <v>2</v>
      </c>
      <c r="D128" s="2" t="s">
        <v>391</v>
      </c>
      <c r="E128" s="1" t="s">
        <v>32</v>
      </c>
      <c r="F128" s="8">
        <f t="shared" si="11"/>
        <v>0</v>
      </c>
      <c r="G128" s="8"/>
      <c r="H128" s="7"/>
      <c r="I128" s="8"/>
      <c r="J128" s="7"/>
      <c r="K128" s="8"/>
      <c r="L128" s="7"/>
      <c r="M128" s="8"/>
      <c r="N128" s="7"/>
      <c r="O128" s="8"/>
      <c r="P128" s="7"/>
      <c r="Q128" s="8"/>
      <c r="R128" s="7">
        <v>0</v>
      </c>
      <c r="S128" s="1"/>
      <c r="T128" s="8"/>
      <c r="U128" s="8">
        <f t="shared" si="12"/>
        <v>0</v>
      </c>
      <c r="V128" s="8"/>
      <c r="W128" s="8"/>
      <c r="X128" s="7">
        <v>0</v>
      </c>
      <c r="Y128" s="8"/>
      <c r="Z128" s="8"/>
      <c r="AA128" s="7">
        <v>0</v>
      </c>
      <c r="AB128" s="8"/>
      <c r="AC128" s="8"/>
      <c r="AD128" s="7">
        <v>0</v>
      </c>
      <c r="AE128" s="8"/>
      <c r="AF128" s="8"/>
      <c r="AG128" s="8">
        <v>0</v>
      </c>
      <c r="AH128" s="8"/>
      <c r="AI128" s="8"/>
      <c r="AJ128" s="8">
        <v>0</v>
      </c>
      <c r="AK128" s="8"/>
      <c r="AL128" s="8"/>
      <c r="AM128" s="7">
        <v>0</v>
      </c>
      <c r="AN128" s="8"/>
      <c r="AO128" s="8"/>
      <c r="AP128" s="7">
        <v>0</v>
      </c>
    </row>
    <row r="129" spans="1:42" ht="12" hidden="1">
      <c r="A129" s="1" t="s">
        <v>3</v>
      </c>
      <c r="D129" s="2" t="s">
        <v>388</v>
      </c>
      <c r="E129" s="1" t="s">
        <v>32</v>
      </c>
      <c r="F129" s="8">
        <f t="shared" si="11"/>
        <v>0</v>
      </c>
      <c r="G129" s="8"/>
      <c r="H129" s="7"/>
      <c r="I129" s="8"/>
      <c r="J129" s="7"/>
      <c r="K129" s="8"/>
      <c r="L129" s="7"/>
      <c r="M129" s="8"/>
      <c r="N129" s="7"/>
      <c r="O129" s="8"/>
      <c r="P129" s="7"/>
      <c r="Q129" s="8"/>
      <c r="R129" s="7">
        <v>0</v>
      </c>
      <c r="S129" s="1"/>
      <c r="T129" s="8"/>
      <c r="U129" s="8">
        <f t="shared" si="12"/>
        <v>0</v>
      </c>
      <c r="V129" s="8"/>
      <c r="W129" s="8"/>
      <c r="X129" s="7">
        <v>0</v>
      </c>
      <c r="Y129" s="8"/>
      <c r="Z129" s="8"/>
      <c r="AA129" s="7">
        <v>0</v>
      </c>
      <c r="AB129" s="8"/>
      <c r="AC129" s="8"/>
      <c r="AD129" s="7">
        <v>0</v>
      </c>
      <c r="AE129" s="8"/>
      <c r="AF129" s="8"/>
      <c r="AG129" s="8">
        <v>0</v>
      </c>
      <c r="AH129" s="8"/>
      <c r="AI129" s="8"/>
      <c r="AJ129" s="8">
        <v>0</v>
      </c>
      <c r="AK129" s="8"/>
      <c r="AL129" s="8"/>
      <c r="AM129" s="7">
        <v>0</v>
      </c>
      <c r="AN129" s="8"/>
      <c r="AO129" s="8"/>
      <c r="AP129" s="7">
        <v>0</v>
      </c>
    </row>
    <row r="130" spans="1:42" ht="12">
      <c r="A130" s="1" t="s">
        <v>4</v>
      </c>
      <c r="B130" s="44"/>
      <c r="C130" s="44"/>
      <c r="D130" s="47" t="s">
        <v>393</v>
      </c>
      <c r="E130" s="44" t="s">
        <v>32</v>
      </c>
      <c r="F130" s="45">
        <f t="shared" si="11"/>
        <v>33988</v>
      </c>
      <c r="G130" s="45"/>
      <c r="H130" s="46">
        <v>23990</v>
      </c>
      <c r="I130" s="45"/>
      <c r="J130" s="46">
        <v>4000</v>
      </c>
      <c r="K130" s="45"/>
      <c r="L130" s="46">
        <v>5998</v>
      </c>
      <c r="M130" s="45"/>
      <c r="N130" s="46">
        <v>0</v>
      </c>
      <c r="O130" s="45"/>
      <c r="P130" s="46">
        <v>0</v>
      </c>
      <c r="Q130" s="45"/>
      <c r="R130" s="46">
        <v>0</v>
      </c>
      <c r="S130" s="1"/>
      <c r="T130" s="8"/>
      <c r="U130" s="8">
        <f t="shared" si="12"/>
        <v>0</v>
      </c>
      <c r="V130" s="8"/>
      <c r="W130" s="8"/>
      <c r="X130" s="7">
        <v>0</v>
      </c>
      <c r="Y130" s="8"/>
      <c r="Z130" s="8"/>
      <c r="AA130" s="7">
        <v>0</v>
      </c>
      <c r="AB130" s="8"/>
      <c r="AC130" s="8"/>
      <c r="AD130" s="7">
        <v>0</v>
      </c>
      <c r="AE130" s="8"/>
      <c r="AF130" s="8"/>
      <c r="AG130" s="8">
        <v>0</v>
      </c>
      <c r="AH130" s="8"/>
      <c r="AI130" s="8"/>
      <c r="AJ130" s="8">
        <v>0</v>
      </c>
      <c r="AK130" s="8"/>
      <c r="AL130" s="8"/>
      <c r="AM130" s="7">
        <v>0</v>
      </c>
      <c r="AN130" s="8"/>
      <c r="AO130" s="8"/>
      <c r="AP130" s="7">
        <v>0</v>
      </c>
    </row>
    <row r="131" spans="1:42" ht="12">
      <c r="A131" s="1" t="s">
        <v>5</v>
      </c>
      <c r="D131" s="2" t="s">
        <v>394</v>
      </c>
      <c r="E131" s="1" t="s">
        <v>32</v>
      </c>
      <c r="F131" s="8">
        <f t="shared" si="11"/>
        <v>7834</v>
      </c>
      <c r="G131" s="8"/>
      <c r="H131" s="7">
        <v>7834</v>
      </c>
      <c r="I131" s="8"/>
      <c r="J131" s="7">
        <v>0</v>
      </c>
      <c r="K131" s="8"/>
      <c r="L131" s="7">
        <v>0</v>
      </c>
      <c r="M131" s="8"/>
      <c r="N131" s="7">
        <v>0</v>
      </c>
      <c r="O131" s="8"/>
      <c r="P131" s="7">
        <v>0</v>
      </c>
      <c r="Q131" s="8"/>
      <c r="R131" s="7">
        <v>0</v>
      </c>
      <c r="S131" s="1"/>
      <c r="T131" s="8"/>
      <c r="U131" s="8">
        <f t="shared" si="12"/>
        <v>0</v>
      </c>
      <c r="V131" s="8"/>
      <c r="W131" s="8"/>
      <c r="X131" s="7">
        <v>0</v>
      </c>
      <c r="Y131" s="8"/>
      <c r="Z131" s="8"/>
      <c r="AA131" s="7">
        <v>0</v>
      </c>
      <c r="AB131" s="8"/>
      <c r="AC131" s="8"/>
      <c r="AD131" s="7">
        <v>0</v>
      </c>
      <c r="AE131" s="8"/>
      <c r="AF131" s="8"/>
      <c r="AG131" s="8">
        <v>0</v>
      </c>
      <c r="AH131" s="8"/>
      <c r="AI131" s="8"/>
      <c r="AJ131" s="8">
        <v>0</v>
      </c>
      <c r="AK131" s="8"/>
      <c r="AL131" s="8"/>
      <c r="AM131" s="7">
        <v>0</v>
      </c>
      <c r="AN131" s="8"/>
      <c r="AO131" s="8"/>
      <c r="AP131" s="7">
        <v>0</v>
      </c>
    </row>
    <row r="132" spans="1:42" ht="12" hidden="1">
      <c r="A132" s="1" t="s">
        <v>6</v>
      </c>
      <c r="D132" s="2" t="s">
        <v>205</v>
      </c>
      <c r="E132" s="1" t="s">
        <v>32</v>
      </c>
      <c r="F132" s="8">
        <f t="shared" si="11"/>
        <v>0</v>
      </c>
      <c r="G132" s="8"/>
      <c r="H132" s="7">
        <f>ROUND(X132,round_as_displayed)</f>
        <v>0</v>
      </c>
      <c r="I132" s="8"/>
      <c r="J132" s="7">
        <f>ROUND(AA132,round_as_displayed)</f>
        <v>0</v>
      </c>
      <c r="K132" s="8"/>
      <c r="L132" s="7">
        <f>ROUND(AD132,round_as_displayed)</f>
        <v>0</v>
      </c>
      <c r="M132" s="8"/>
      <c r="N132" s="7">
        <f>ROUND(AG132,round_as_displayed)</f>
        <v>0</v>
      </c>
      <c r="O132" s="8"/>
      <c r="P132" s="7">
        <f>ROUND(AJ132,round_as_displayed)</f>
        <v>0</v>
      </c>
      <c r="Q132" s="8"/>
      <c r="R132" s="7">
        <f>ROUND(AM132,round_as_displayed)</f>
        <v>0</v>
      </c>
      <c r="S132" s="1"/>
      <c r="T132" s="8"/>
      <c r="U132" s="8">
        <f t="shared" si="12"/>
        <v>0</v>
      </c>
      <c r="V132" s="8"/>
      <c r="W132" s="8"/>
      <c r="X132" s="7">
        <v>0</v>
      </c>
      <c r="Y132" s="8"/>
      <c r="Z132" s="8"/>
      <c r="AA132" s="7">
        <v>0</v>
      </c>
      <c r="AB132" s="8"/>
      <c r="AC132" s="8"/>
      <c r="AD132" s="7">
        <v>0</v>
      </c>
      <c r="AE132" s="8"/>
      <c r="AF132" s="8"/>
      <c r="AG132" s="8">
        <v>0</v>
      </c>
      <c r="AH132" s="8"/>
      <c r="AI132" s="8"/>
      <c r="AJ132" s="8">
        <v>0</v>
      </c>
      <c r="AK132" s="8"/>
      <c r="AL132" s="8"/>
      <c r="AM132" s="7">
        <v>0</v>
      </c>
      <c r="AN132" s="8"/>
      <c r="AO132" s="8"/>
      <c r="AP132" s="7">
        <v>0</v>
      </c>
    </row>
    <row r="133" spans="2:42" ht="12">
      <c r="B133" s="44"/>
      <c r="C133" s="44"/>
      <c r="D133" s="44" t="s">
        <v>266</v>
      </c>
      <c r="E133" s="44" t="s">
        <v>32</v>
      </c>
      <c r="F133" s="49">
        <f>SUM(F122:F132)</f>
        <v>398951</v>
      </c>
      <c r="G133" s="44"/>
      <c r="H133" s="49">
        <f>SUM(H122:H132)</f>
        <v>278394</v>
      </c>
      <c r="I133" s="44"/>
      <c r="J133" s="49">
        <f>SUM(J122:J132)</f>
        <v>13912</v>
      </c>
      <c r="K133" s="44"/>
      <c r="L133" s="49">
        <f>SUM(L122:L132)</f>
        <v>79088</v>
      </c>
      <c r="M133" s="44"/>
      <c r="N133" s="49">
        <f>SUM(N122:N132)</f>
        <v>0</v>
      </c>
      <c r="O133" s="44"/>
      <c r="P133" s="49">
        <f>SUM(P122:P132)</f>
        <v>26007</v>
      </c>
      <c r="Q133" s="44"/>
      <c r="R133" s="49">
        <f>SUM(R122:R132)</f>
        <v>1550</v>
      </c>
      <c r="S133" s="1"/>
      <c r="T133" s="9"/>
      <c r="U133" s="9">
        <f>SUM(U122:U132)</f>
        <v>426497.62</v>
      </c>
      <c r="V133" s="1"/>
      <c r="W133" s="9"/>
      <c r="X133" s="9">
        <f>SUM(X122:X132)</f>
        <v>315562.82</v>
      </c>
      <c r="Y133" s="1"/>
      <c r="Z133" s="9"/>
      <c r="AA133" s="9">
        <f>SUM(AA122:AA132)</f>
        <v>18915</v>
      </c>
      <c r="AB133" s="1"/>
      <c r="AC133" s="9"/>
      <c r="AD133" s="9">
        <f>SUM(AD122:AD132)</f>
        <v>63101.68</v>
      </c>
      <c r="AE133" s="1"/>
      <c r="AF133" s="9"/>
      <c r="AG133" s="9">
        <f>SUM(AG122:AG132)</f>
        <v>286.5</v>
      </c>
      <c r="AH133" s="1"/>
      <c r="AI133" s="9"/>
      <c r="AJ133" s="9">
        <f>SUM(AJ122:AJ132)</f>
        <v>28631.620000000003</v>
      </c>
      <c r="AK133" s="1"/>
      <c r="AL133" s="9"/>
      <c r="AM133" s="9">
        <f>SUM(AM122:AM132)</f>
        <v>0</v>
      </c>
      <c r="AN133" s="1"/>
      <c r="AO133" s="9"/>
      <c r="AP133" s="9">
        <f>SUM(AP122:AP132)</f>
        <v>0</v>
      </c>
    </row>
    <row r="134" spans="4:42" ht="12">
      <c r="D134" s="1"/>
      <c r="E134" s="1"/>
      <c r="F134" s="8"/>
      <c r="G134" s="1"/>
      <c r="H134" s="7"/>
      <c r="I134" s="1"/>
      <c r="J134" s="7"/>
      <c r="K134" s="1"/>
      <c r="L134" s="7"/>
      <c r="M134" s="1"/>
      <c r="N134" s="7"/>
      <c r="O134" s="1"/>
      <c r="P134" s="7"/>
      <c r="Q134" s="1"/>
      <c r="R134" s="7"/>
      <c r="S134" s="1"/>
      <c r="T134" s="1"/>
      <c r="U134" s="8"/>
      <c r="V134" s="1"/>
      <c r="W134" s="1"/>
      <c r="X134" s="7"/>
      <c r="Y134" s="1"/>
      <c r="Z134" s="1"/>
      <c r="AA134" s="7"/>
      <c r="AB134" s="1"/>
      <c r="AC134" s="1"/>
      <c r="AD134" s="7"/>
      <c r="AE134" s="1"/>
      <c r="AF134" s="1"/>
      <c r="AG134" s="8"/>
      <c r="AH134" s="1"/>
      <c r="AI134" s="1"/>
      <c r="AJ134" s="8"/>
      <c r="AK134" s="1"/>
      <c r="AL134" s="1"/>
      <c r="AM134" s="7"/>
      <c r="AN134" s="1"/>
      <c r="AO134" s="1"/>
      <c r="AP134" s="7"/>
    </row>
    <row r="135" spans="1:42" ht="12">
      <c r="A135" s="1" t="s">
        <v>111</v>
      </c>
      <c r="B135" s="44"/>
      <c r="C135" s="44" t="s">
        <v>368</v>
      </c>
      <c r="D135" s="44"/>
      <c r="E135" s="44" t="s">
        <v>32</v>
      </c>
      <c r="F135" s="53">
        <f>H135+J135+L135+N135+P135+R135</f>
        <v>47326</v>
      </c>
      <c r="G135" s="45"/>
      <c r="H135" s="54">
        <v>37861</v>
      </c>
      <c r="I135" s="45"/>
      <c r="J135" s="54">
        <v>0</v>
      </c>
      <c r="K135" s="45"/>
      <c r="L135" s="54">
        <v>9465</v>
      </c>
      <c r="M135" s="45"/>
      <c r="N135" s="54">
        <v>0</v>
      </c>
      <c r="O135" s="45"/>
      <c r="P135" s="54">
        <v>0</v>
      </c>
      <c r="Q135" s="45"/>
      <c r="R135" s="54">
        <v>0</v>
      </c>
      <c r="S135" s="1"/>
      <c r="T135" s="11"/>
      <c r="U135" s="11">
        <f>X135+AA135+AD135+AG135+AJ135+AM135</f>
        <v>1303.8799999999999</v>
      </c>
      <c r="V135" s="8"/>
      <c r="W135" s="11"/>
      <c r="X135" s="10">
        <v>0</v>
      </c>
      <c r="Y135" s="8"/>
      <c r="Z135" s="11"/>
      <c r="AA135" s="10">
        <v>363.64</v>
      </c>
      <c r="AB135" s="8"/>
      <c r="AC135" s="11"/>
      <c r="AD135" s="10">
        <v>0</v>
      </c>
      <c r="AE135" s="8"/>
      <c r="AF135" s="11"/>
      <c r="AG135" s="11">
        <v>769.25</v>
      </c>
      <c r="AH135" s="8"/>
      <c r="AI135" s="11"/>
      <c r="AJ135" s="11">
        <v>170.99</v>
      </c>
      <c r="AK135" s="8"/>
      <c r="AL135" s="11"/>
      <c r="AM135" s="10">
        <v>0</v>
      </c>
      <c r="AN135" s="8"/>
      <c r="AO135" s="11"/>
      <c r="AP135" s="10">
        <v>0</v>
      </c>
    </row>
    <row r="136" spans="5:41" ht="12">
      <c r="E136" s="1"/>
      <c r="G136" s="1"/>
      <c r="I136" s="1"/>
      <c r="K136" s="1"/>
      <c r="M136" s="1"/>
      <c r="N136" s="4"/>
      <c r="O136" s="1"/>
      <c r="P136" s="4"/>
      <c r="Q136" s="1"/>
      <c r="S136" s="1"/>
      <c r="T136" s="1"/>
      <c r="V136" s="1"/>
      <c r="W136" s="1"/>
      <c r="Y136" s="1"/>
      <c r="Z136" s="1"/>
      <c r="AB136" s="1"/>
      <c r="AC136" s="1"/>
      <c r="AE136" s="1"/>
      <c r="AF136" s="1"/>
      <c r="AH136" s="1"/>
      <c r="AI136" s="1"/>
      <c r="AK136" s="1"/>
      <c r="AL136" s="1"/>
      <c r="AN136" s="1"/>
      <c r="AO136" s="1"/>
    </row>
    <row r="137" spans="2:41" ht="12">
      <c r="B137" s="44"/>
      <c r="C137" s="44" t="s">
        <v>47</v>
      </c>
      <c r="D137" s="47"/>
      <c r="E137" s="44"/>
      <c r="F137" s="44"/>
      <c r="G137" s="44"/>
      <c r="H137" s="48"/>
      <c r="I137" s="44"/>
      <c r="J137" s="48"/>
      <c r="K137" s="44"/>
      <c r="L137" s="48"/>
      <c r="M137" s="44"/>
      <c r="N137" s="48"/>
      <c r="O137" s="44"/>
      <c r="P137" s="48"/>
      <c r="Q137" s="44"/>
      <c r="R137" s="48"/>
      <c r="S137" s="1"/>
      <c r="T137" s="1"/>
      <c r="V137" s="1"/>
      <c r="W137" s="1"/>
      <c r="Y137" s="1"/>
      <c r="Z137" s="1"/>
      <c r="AB137" s="1"/>
      <c r="AC137" s="1"/>
      <c r="AE137" s="1"/>
      <c r="AF137" s="1"/>
      <c r="AH137" s="1"/>
      <c r="AI137" s="1"/>
      <c r="AK137" s="1"/>
      <c r="AL137" s="1"/>
      <c r="AN137" s="1"/>
      <c r="AO137" s="1"/>
    </row>
    <row r="138" spans="1:42" ht="12" hidden="1">
      <c r="A138" s="1" t="s">
        <v>7</v>
      </c>
      <c r="D138" s="2" t="s">
        <v>397</v>
      </c>
      <c r="E138" s="1" t="s">
        <v>32</v>
      </c>
      <c r="F138" s="8">
        <f aca="true" t="shared" si="13" ref="F138:F143">H138+J138+L138+N138+P138+R138</f>
        <v>0</v>
      </c>
      <c r="G138" s="8"/>
      <c r="H138" s="7"/>
      <c r="I138" s="8"/>
      <c r="J138" s="7">
        <f>ROUND(AA138,round_as_displayed)</f>
        <v>0</v>
      </c>
      <c r="K138" s="8"/>
      <c r="L138" s="7">
        <f>ROUND(AD138,round_as_displayed)</f>
        <v>0</v>
      </c>
      <c r="M138" s="8"/>
      <c r="N138" s="7">
        <f>ROUND(AG138,round_as_displayed)</f>
        <v>0</v>
      </c>
      <c r="O138" s="8"/>
      <c r="P138" s="7">
        <v>0</v>
      </c>
      <c r="Q138" s="8"/>
      <c r="R138" s="7">
        <f>ROUND(AM138,round_as_displayed)</f>
        <v>0</v>
      </c>
      <c r="S138" s="1"/>
      <c r="T138" s="8"/>
      <c r="U138" s="8">
        <f aca="true" t="shared" si="14" ref="U138:U143">X138+AA138+AD138+AG138+AJ138+AM138</f>
        <v>0</v>
      </c>
      <c r="V138" s="8"/>
      <c r="W138" s="8"/>
      <c r="X138" s="7">
        <v>0</v>
      </c>
      <c r="Y138" s="8"/>
      <c r="Z138" s="8"/>
      <c r="AA138" s="7">
        <v>0</v>
      </c>
      <c r="AB138" s="8"/>
      <c r="AC138" s="8"/>
      <c r="AD138" s="7">
        <v>0</v>
      </c>
      <c r="AE138" s="8"/>
      <c r="AF138" s="8"/>
      <c r="AG138" s="8">
        <v>0</v>
      </c>
      <c r="AH138" s="8"/>
      <c r="AI138" s="8"/>
      <c r="AJ138" s="8">
        <v>0</v>
      </c>
      <c r="AK138" s="8"/>
      <c r="AL138" s="8"/>
      <c r="AM138" s="7">
        <v>0</v>
      </c>
      <c r="AN138" s="8"/>
      <c r="AO138" s="8"/>
      <c r="AP138" s="7">
        <v>0</v>
      </c>
    </row>
    <row r="139" spans="1:42" ht="12">
      <c r="A139" s="1" t="s">
        <v>8</v>
      </c>
      <c r="D139" s="2" t="s">
        <v>398</v>
      </c>
      <c r="E139" s="1" t="s">
        <v>32</v>
      </c>
      <c r="F139" s="8">
        <f t="shared" si="13"/>
        <v>72931</v>
      </c>
      <c r="G139" s="8"/>
      <c r="H139" s="7">
        <v>60576</v>
      </c>
      <c r="I139" s="8"/>
      <c r="J139" s="7">
        <v>0</v>
      </c>
      <c r="K139" s="8"/>
      <c r="L139" s="7">
        <v>12046</v>
      </c>
      <c r="M139" s="8"/>
      <c r="N139" s="7">
        <v>0</v>
      </c>
      <c r="O139" s="8"/>
      <c r="P139" s="7">
        <v>309</v>
      </c>
      <c r="Q139" s="8"/>
      <c r="R139" s="7">
        <v>0</v>
      </c>
      <c r="S139" s="1"/>
      <c r="T139" s="8"/>
      <c r="U139" s="8">
        <f t="shared" si="14"/>
        <v>0</v>
      </c>
      <c r="V139" s="8"/>
      <c r="W139" s="8"/>
      <c r="X139" s="7">
        <v>0</v>
      </c>
      <c r="Y139" s="8"/>
      <c r="Z139" s="8"/>
      <c r="AA139" s="7">
        <v>0</v>
      </c>
      <c r="AB139" s="8"/>
      <c r="AC139" s="8"/>
      <c r="AD139" s="7">
        <v>0</v>
      </c>
      <c r="AE139" s="8"/>
      <c r="AF139" s="8"/>
      <c r="AG139" s="8">
        <v>0</v>
      </c>
      <c r="AH139" s="8"/>
      <c r="AI139" s="8"/>
      <c r="AJ139" s="8">
        <v>0</v>
      </c>
      <c r="AK139" s="8"/>
      <c r="AL139" s="8"/>
      <c r="AM139" s="7">
        <v>0</v>
      </c>
      <c r="AN139" s="8"/>
      <c r="AO139" s="8"/>
      <c r="AP139" s="7">
        <v>0</v>
      </c>
    </row>
    <row r="140" spans="1:42" ht="11.25" customHeight="1">
      <c r="A140" s="1" t="s">
        <v>9</v>
      </c>
      <c r="B140" s="44"/>
      <c r="C140" s="44"/>
      <c r="D140" s="47" t="s">
        <v>391</v>
      </c>
      <c r="E140" s="44" t="s">
        <v>32</v>
      </c>
      <c r="F140" s="45">
        <f t="shared" si="13"/>
        <v>30567</v>
      </c>
      <c r="G140" s="45"/>
      <c r="H140" s="46">
        <v>23368</v>
      </c>
      <c r="I140" s="45"/>
      <c r="J140" s="46">
        <v>0</v>
      </c>
      <c r="K140" s="45"/>
      <c r="L140" s="46">
        <v>7199</v>
      </c>
      <c r="M140" s="45"/>
      <c r="N140" s="46">
        <v>0</v>
      </c>
      <c r="O140" s="45"/>
      <c r="P140" s="46">
        <v>0</v>
      </c>
      <c r="Q140" s="45"/>
      <c r="R140" s="46">
        <v>0</v>
      </c>
      <c r="S140" s="1"/>
      <c r="T140" s="8"/>
      <c r="U140" s="8">
        <f t="shared" si="14"/>
        <v>60162.14000000001</v>
      </c>
      <c r="V140" s="8"/>
      <c r="W140" s="8"/>
      <c r="X140" s="7">
        <v>50075.26</v>
      </c>
      <c r="Y140" s="8"/>
      <c r="Z140" s="8"/>
      <c r="AA140" s="7">
        <v>73.55</v>
      </c>
      <c r="AB140" s="8"/>
      <c r="AC140" s="8"/>
      <c r="AD140" s="7">
        <v>10013.33</v>
      </c>
      <c r="AE140" s="8"/>
      <c r="AF140" s="8"/>
      <c r="AG140" s="8">
        <v>0</v>
      </c>
      <c r="AH140" s="8"/>
      <c r="AI140" s="8"/>
      <c r="AJ140" s="8">
        <v>0</v>
      </c>
      <c r="AK140" s="8"/>
      <c r="AL140" s="8"/>
      <c r="AM140" s="7">
        <v>0</v>
      </c>
      <c r="AN140" s="8"/>
      <c r="AO140" s="8"/>
      <c r="AP140" s="7">
        <v>0</v>
      </c>
    </row>
    <row r="141" spans="1:42" ht="12">
      <c r="A141" s="1" t="s">
        <v>10</v>
      </c>
      <c r="D141" s="2" t="s">
        <v>399</v>
      </c>
      <c r="E141" s="1" t="s">
        <v>32</v>
      </c>
      <c r="F141" s="8">
        <f t="shared" si="13"/>
        <v>24284</v>
      </c>
      <c r="G141" s="8"/>
      <c r="H141" s="7">
        <v>19355</v>
      </c>
      <c r="I141" s="8"/>
      <c r="J141" s="7">
        <v>0</v>
      </c>
      <c r="K141" s="8"/>
      <c r="L141" s="7">
        <v>4929</v>
      </c>
      <c r="M141" s="8"/>
      <c r="N141" s="7">
        <v>0</v>
      </c>
      <c r="O141" s="8"/>
      <c r="P141" s="7">
        <v>0</v>
      </c>
      <c r="Q141" s="8"/>
      <c r="R141" s="7">
        <v>0</v>
      </c>
      <c r="S141" s="1"/>
      <c r="T141" s="8"/>
      <c r="U141" s="8">
        <f t="shared" si="14"/>
        <v>0</v>
      </c>
      <c r="V141" s="8"/>
      <c r="W141" s="8"/>
      <c r="X141" s="7">
        <v>0</v>
      </c>
      <c r="Y141" s="8"/>
      <c r="Z141" s="8"/>
      <c r="AA141" s="7">
        <v>0</v>
      </c>
      <c r="AB141" s="8"/>
      <c r="AC141" s="8"/>
      <c r="AD141" s="7">
        <v>0</v>
      </c>
      <c r="AE141" s="8"/>
      <c r="AF141" s="8"/>
      <c r="AG141" s="8">
        <v>0</v>
      </c>
      <c r="AH141" s="8"/>
      <c r="AI141" s="8"/>
      <c r="AJ141" s="8">
        <v>0</v>
      </c>
      <c r="AK141" s="8"/>
      <c r="AL141" s="8"/>
      <c r="AM141" s="7">
        <v>0</v>
      </c>
      <c r="AN141" s="8"/>
      <c r="AO141" s="8"/>
      <c r="AP141" s="7">
        <v>0</v>
      </c>
    </row>
    <row r="142" spans="1:42" ht="12">
      <c r="A142" s="1" t="s">
        <v>10</v>
      </c>
      <c r="B142" s="44"/>
      <c r="C142" s="44"/>
      <c r="D142" s="47" t="s">
        <v>486</v>
      </c>
      <c r="E142" s="44" t="s">
        <v>32</v>
      </c>
      <c r="F142" s="45">
        <f t="shared" si="13"/>
        <v>48421</v>
      </c>
      <c r="G142" s="45"/>
      <c r="H142" s="46">
        <v>18143</v>
      </c>
      <c r="I142" s="45"/>
      <c r="J142" s="46">
        <v>20287</v>
      </c>
      <c r="K142" s="45">
        <v>20287</v>
      </c>
      <c r="L142" s="46">
        <v>9991</v>
      </c>
      <c r="M142" s="45"/>
      <c r="N142" s="46">
        <v>0</v>
      </c>
      <c r="O142" s="45"/>
      <c r="P142" s="46">
        <v>0</v>
      </c>
      <c r="Q142" s="45"/>
      <c r="R142" s="46">
        <v>0</v>
      </c>
      <c r="S142" s="1"/>
      <c r="T142" s="8"/>
      <c r="U142" s="8">
        <f t="shared" si="14"/>
        <v>0</v>
      </c>
      <c r="V142" s="8"/>
      <c r="W142" s="8"/>
      <c r="X142" s="7">
        <v>0</v>
      </c>
      <c r="Y142" s="8"/>
      <c r="Z142" s="8"/>
      <c r="AA142" s="7">
        <v>0</v>
      </c>
      <c r="AB142" s="8"/>
      <c r="AC142" s="8"/>
      <c r="AD142" s="7">
        <v>0</v>
      </c>
      <c r="AE142" s="8"/>
      <c r="AF142" s="8"/>
      <c r="AG142" s="8">
        <v>0</v>
      </c>
      <c r="AH142" s="8"/>
      <c r="AI142" s="8"/>
      <c r="AJ142" s="8">
        <v>0</v>
      </c>
      <c r="AK142" s="8"/>
      <c r="AL142" s="8"/>
      <c r="AM142" s="7">
        <v>0</v>
      </c>
      <c r="AN142" s="8"/>
      <c r="AO142" s="8"/>
      <c r="AP142" s="7">
        <v>0</v>
      </c>
    </row>
    <row r="143" spans="1:42" ht="12">
      <c r="A143" s="1" t="s">
        <v>11</v>
      </c>
      <c r="D143" s="2" t="s">
        <v>400</v>
      </c>
      <c r="E143" s="1" t="s">
        <v>32</v>
      </c>
      <c r="F143" s="8">
        <f t="shared" si="13"/>
        <v>19751</v>
      </c>
      <c r="G143" s="8"/>
      <c r="H143" s="7">
        <v>15378</v>
      </c>
      <c r="I143" s="8"/>
      <c r="J143" s="7">
        <f>ROUND(AA143,round_as_displayed)</f>
        <v>0</v>
      </c>
      <c r="K143" s="8"/>
      <c r="L143" s="7">
        <v>3998</v>
      </c>
      <c r="M143" s="8"/>
      <c r="N143" s="7">
        <f>ROUND(AG143,round_as_displayed)</f>
        <v>0</v>
      </c>
      <c r="O143" s="8"/>
      <c r="P143" s="7">
        <v>375</v>
      </c>
      <c r="Q143" s="8"/>
      <c r="R143" s="7">
        <f>ROUND(AM143,round_as_displayed)</f>
        <v>0</v>
      </c>
      <c r="S143" s="1"/>
      <c r="T143" s="8"/>
      <c r="U143" s="8">
        <f t="shared" si="14"/>
        <v>0</v>
      </c>
      <c r="V143" s="8"/>
      <c r="W143" s="8"/>
      <c r="X143" s="7">
        <v>0</v>
      </c>
      <c r="Y143" s="8"/>
      <c r="Z143" s="8"/>
      <c r="AA143" s="7">
        <v>0</v>
      </c>
      <c r="AB143" s="8"/>
      <c r="AC143" s="8"/>
      <c r="AD143" s="7">
        <v>0</v>
      </c>
      <c r="AE143" s="8"/>
      <c r="AF143" s="8"/>
      <c r="AG143" s="8">
        <v>0</v>
      </c>
      <c r="AH143" s="8"/>
      <c r="AI143" s="8"/>
      <c r="AJ143" s="8">
        <v>0</v>
      </c>
      <c r="AK143" s="8"/>
      <c r="AL143" s="8"/>
      <c r="AM143" s="7">
        <v>0</v>
      </c>
      <c r="AN143" s="8"/>
      <c r="AO143" s="8"/>
      <c r="AP143" s="7">
        <v>0</v>
      </c>
    </row>
    <row r="144" spans="2:42" ht="12">
      <c r="B144" s="44"/>
      <c r="C144" s="44"/>
      <c r="D144" s="44" t="s">
        <v>270</v>
      </c>
      <c r="E144" s="44" t="s">
        <v>32</v>
      </c>
      <c r="F144" s="49">
        <f>SUM(F138:F143)</f>
        <v>195954</v>
      </c>
      <c r="G144" s="44"/>
      <c r="H144" s="49">
        <f>SUM(H138:H143)</f>
        <v>136820</v>
      </c>
      <c r="I144" s="44"/>
      <c r="J144" s="49">
        <f>SUM(J138:J143)</f>
        <v>20287</v>
      </c>
      <c r="K144" s="44"/>
      <c r="L144" s="49">
        <f>SUM(L138:L143)</f>
        <v>38163</v>
      </c>
      <c r="M144" s="44"/>
      <c r="N144" s="49">
        <f>SUM(N138:N143)</f>
        <v>0</v>
      </c>
      <c r="O144" s="44"/>
      <c r="P144" s="49">
        <f>SUM(P138:P143)</f>
        <v>684</v>
      </c>
      <c r="Q144" s="44"/>
      <c r="R144" s="49">
        <f>SUM(R138:R143)</f>
        <v>0</v>
      </c>
      <c r="S144" s="1"/>
      <c r="T144" s="9"/>
      <c r="U144" s="9">
        <f>SUM(U138:U143)</f>
        <v>60162.14000000001</v>
      </c>
      <c r="V144" s="1"/>
      <c r="W144" s="9"/>
      <c r="X144" s="9">
        <f>SUM(X138:X143)</f>
        <v>50075.26</v>
      </c>
      <c r="Y144" s="1"/>
      <c r="Z144" s="9"/>
      <c r="AA144" s="9">
        <f>SUM(AA138:AA143)</f>
        <v>73.55</v>
      </c>
      <c r="AB144" s="1"/>
      <c r="AC144" s="9"/>
      <c r="AD144" s="9">
        <f>SUM(AD138:AD143)</f>
        <v>10013.33</v>
      </c>
      <c r="AE144" s="1"/>
      <c r="AF144" s="9"/>
      <c r="AG144" s="9">
        <f>SUM(AG138:AG143)</f>
        <v>0</v>
      </c>
      <c r="AH144" s="1"/>
      <c r="AI144" s="9"/>
      <c r="AJ144" s="9">
        <f>SUM(AJ138:AJ143)</f>
        <v>0</v>
      </c>
      <c r="AK144" s="1"/>
      <c r="AL144" s="9"/>
      <c r="AM144" s="9">
        <f>SUM(AM138:AM143)</f>
        <v>0</v>
      </c>
      <c r="AN144" s="1"/>
      <c r="AO144" s="9"/>
      <c r="AP144" s="9">
        <f>SUM(AP138:AP143)</f>
        <v>0</v>
      </c>
    </row>
    <row r="145" spans="4:41" ht="12">
      <c r="D145" s="1"/>
      <c r="E145" s="1"/>
      <c r="G145" s="1"/>
      <c r="I145" s="1"/>
      <c r="K145" s="1"/>
      <c r="M145" s="1"/>
      <c r="N145" s="4"/>
      <c r="O145" s="1"/>
      <c r="P145" s="4"/>
      <c r="Q145" s="1"/>
      <c r="S145" s="1"/>
      <c r="T145" s="1"/>
      <c r="V145" s="1"/>
      <c r="W145" s="1"/>
      <c r="Y145" s="1"/>
      <c r="Z145" s="1"/>
      <c r="AB145" s="1"/>
      <c r="AC145" s="1"/>
      <c r="AE145" s="1"/>
      <c r="AF145" s="1"/>
      <c r="AH145" s="1"/>
      <c r="AI145" s="1"/>
      <c r="AK145" s="1"/>
      <c r="AL145" s="1"/>
      <c r="AN145" s="1"/>
      <c r="AO145" s="1"/>
    </row>
    <row r="146" spans="2:41" ht="12">
      <c r="B146" s="44"/>
      <c r="C146" s="44" t="s">
        <v>49</v>
      </c>
      <c r="D146" s="47"/>
      <c r="E146" s="44"/>
      <c r="F146" s="44"/>
      <c r="G146" s="44"/>
      <c r="H146" s="48"/>
      <c r="I146" s="44"/>
      <c r="J146" s="48"/>
      <c r="K146" s="44"/>
      <c r="L146" s="48"/>
      <c r="M146" s="44"/>
      <c r="N146" s="48"/>
      <c r="O146" s="44"/>
      <c r="P146" s="48"/>
      <c r="Q146" s="44"/>
      <c r="R146" s="48"/>
      <c r="S146" s="1"/>
      <c r="T146" s="1"/>
      <c r="V146" s="1"/>
      <c r="W146" s="1"/>
      <c r="Y146" s="1"/>
      <c r="Z146" s="1"/>
      <c r="AB146" s="1"/>
      <c r="AC146" s="1"/>
      <c r="AE146" s="1"/>
      <c r="AF146" s="1"/>
      <c r="AH146" s="1"/>
      <c r="AI146" s="1"/>
      <c r="AK146" s="1"/>
      <c r="AL146" s="1"/>
      <c r="AN146" s="1"/>
      <c r="AO146" s="1"/>
    </row>
    <row r="147" spans="1:42" ht="12" hidden="1">
      <c r="A147" s="1" t="s">
        <v>244</v>
      </c>
      <c r="D147" s="2" t="s">
        <v>403</v>
      </c>
      <c r="E147" s="1" t="s">
        <v>32</v>
      </c>
      <c r="F147" s="8">
        <f aca="true" t="shared" si="15" ref="F147:F162">H147+J147+L147+N147+P147+R147</f>
        <v>0</v>
      </c>
      <c r="G147" s="8"/>
      <c r="H147" s="7">
        <f>ROUND(X147,round_as_displayed)</f>
        <v>0</v>
      </c>
      <c r="I147" s="8"/>
      <c r="J147" s="7">
        <f>ROUND(AA147,round_as_displayed)</f>
        <v>0</v>
      </c>
      <c r="K147" s="8"/>
      <c r="L147" s="7">
        <f>ROUND(AD147,round_as_displayed)</f>
        <v>0</v>
      </c>
      <c r="M147" s="8"/>
      <c r="N147" s="7">
        <f>ROUND(AG147,round_as_displayed)</f>
        <v>0</v>
      </c>
      <c r="O147" s="8"/>
      <c r="P147" s="7">
        <f>ROUND(AJ147,round_as_displayed)</f>
        <v>0</v>
      </c>
      <c r="Q147" s="8"/>
      <c r="R147" s="7">
        <f>ROUND(AM147,round_as_displayed)</f>
        <v>0</v>
      </c>
      <c r="S147" s="1"/>
      <c r="T147" s="8"/>
      <c r="U147" s="8">
        <f aca="true" t="shared" si="16" ref="U147:U162">X147+AA147+AD147+AG147+AJ147+AM147</f>
        <v>0</v>
      </c>
      <c r="V147" s="8"/>
      <c r="W147" s="8"/>
      <c r="X147" s="7">
        <v>0</v>
      </c>
      <c r="Y147" s="8"/>
      <c r="Z147" s="8"/>
      <c r="AA147" s="7">
        <v>0</v>
      </c>
      <c r="AB147" s="8"/>
      <c r="AC147" s="8"/>
      <c r="AD147" s="7">
        <v>0</v>
      </c>
      <c r="AE147" s="8"/>
      <c r="AF147" s="8"/>
      <c r="AG147" s="8">
        <v>0</v>
      </c>
      <c r="AH147" s="8"/>
      <c r="AI147" s="8"/>
      <c r="AJ147" s="8">
        <v>0</v>
      </c>
      <c r="AK147" s="8"/>
      <c r="AL147" s="8"/>
      <c r="AM147" s="7">
        <v>0</v>
      </c>
      <c r="AN147" s="8"/>
      <c r="AO147" s="8"/>
      <c r="AP147" s="7">
        <v>0</v>
      </c>
    </row>
    <row r="148" spans="1:42" ht="12" hidden="1">
      <c r="A148" s="1" t="s">
        <v>245</v>
      </c>
      <c r="D148" s="2" t="s">
        <v>404</v>
      </c>
      <c r="E148" s="1" t="s">
        <v>32</v>
      </c>
      <c r="F148" s="8">
        <f t="shared" si="15"/>
        <v>0</v>
      </c>
      <c r="G148" s="8"/>
      <c r="H148" s="7">
        <f>ROUND(X148,round_as_displayed)</f>
        <v>0</v>
      </c>
      <c r="I148" s="8"/>
      <c r="J148" s="7">
        <f>ROUND(AA148,round_as_displayed)</f>
        <v>0</v>
      </c>
      <c r="K148" s="8"/>
      <c r="L148" s="7">
        <f>ROUND(AD148,round_as_displayed)</f>
        <v>0</v>
      </c>
      <c r="M148" s="8"/>
      <c r="N148" s="7">
        <f>ROUND(AG148,round_as_displayed)</f>
        <v>0</v>
      </c>
      <c r="O148" s="8"/>
      <c r="P148" s="7">
        <f>ROUND(AJ148,round_as_displayed)</f>
        <v>0</v>
      </c>
      <c r="Q148" s="8"/>
      <c r="R148" s="7">
        <f>ROUND(AM148,round_as_displayed)</f>
        <v>0</v>
      </c>
      <c r="S148" s="1"/>
      <c r="T148" s="8"/>
      <c r="U148" s="8">
        <f t="shared" si="16"/>
        <v>0</v>
      </c>
      <c r="V148" s="8"/>
      <c r="W148" s="8"/>
      <c r="X148" s="7">
        <v>0</v>
      </c>
      <c r="Y148" s="8"/>
      <c r="Z148" s="8"/>
      <c r="AA148" s="7">
        <v>0</v>
      </c>
      <c r="AB148" s="8"/>
      <c r="AC148" s="8"/>
      <c r="AD148" s="7">
        <v>0</v>
      </c>
      <c r="AE148" s="8"/>
      <c r="AF148" s="8"/>
      <c r="AG148" s="8">
        <v>0</v>
      </c>
      <c r="AH148" s="8"/>
      <c r="AI148" s="8"/>
      <c r="AJ148" s="8">
        <v>0</v>
      </c>
      <c r="AK148" s="8"/>
      <c r="AL148" s="8"/>
      <c r="AM148" s="7">
        <v>0</v>
      </c>
      <c r="AN148" s="8"/>
      <c r="AO148" s="8"/>
      <c r="AP148" s="7">
        <v>0</v>
      </c>
    </row>
    <row r="149" spans="1:42" ht="12" hidden="1">
      <c r="A149" s="1" t="s">
        <v>246</v>
      </c>
      <c r="D149" s="2" t="s">
        <v>364</v>
      </c>
      <c r="E149" s="1" t="s">
        <v>32</v>
      </c>
      <c r="F149" s="8">
        <f t="shared" si="15"/>
        <v>0</v>
      </c>
      <c r="G149" s="8"/>
      <c r="H149" s="7"/>
      <c r="I149" s="8"/>
      <c r="J149" s="7">
        <v>0</v>
      </c>
      <c r="K149" s="8"/>
      <c r="L149" s="7">
        <v>0</v>
      </c>
      <c r="M149" s="8"/>
      <c r="N149" s="7">
        <v>0</v>
      </c>
      <c r="O149" s="8"/>
      <c r="P149" s="7">
        <v>0</v>
      </c>
      <c r="Q149" s="8"/>
      <c r="R149" s="7">
        <v>0</v>
      </c>
      <c r="S149" s="1"/>
      <c r="T149" s="8"/>
      <c r="U149" s="8">
        <f t="shared" si="16"/>
        <v>15675.099999999999</v>
      </c>
      <c r="V149" s="8"/>
      <c r="W149" s="8"/>
      <c r="X149" s="7">
        <v>13062.96</v>
      </c>
      <c r="Y149" s="8"/>
      <c r="Z149" s="8"/>
      <c r="AA149" s="7">
        <v>0</v>
      </c>
      <c r="AB149" s="8"/>
      <c r="AC149" s="8"/>
      <c r="AD149" s="7">
        <v>2612.14</v>
      </c>
      <c r="AE149" s="8"/>
      <c r="AF149" s="8"/>
      <c r="AG149" s="8">
        <v>0</v>
      </c>
      <c r="AH149" s="8"/>
      <c r="AI149" s="8"/>
      <c r="AJ149" s="8">
        <v>0</v>
      </c>
      <c r="AK149" s="8"/>
      <c r="AL149" s="8"/>
      <c r="AM149" s="7">
        <v>0</v>
      </c>
      <c r="AN149" s="8"/>
      <c r="AO149" s="8"/>
      <c r="AP149" s="7">
        <v>0</v>
      </c>
    </row>
    <row r="150" spans="1:42" ht="12" hidden="1">
      <c r="A150" s="1" t="s">
        <v>247</v>
      </c>
      <c r="D150" s="2" t="s">
        <v>405</v>
      </c>
      <c r="E150" s="1" t="s">
        <v>32</v>
      </c>
      <c r="F150" s="8">
        <f t="shared" si="15"/>
        <v>0</v>
      </c>
      <c r="G150" s="8"/>
      <c r="H150" s="7"/>
      <c r="I150" s="8"/>
      <c r="J150" s="7">
        <f>ROUND(AA150,round_as_displayed)</f>
        <v>0</v>
      </c>
      <c r="K150" s="8"/>
      <c r="L150" s="7"/>
      <c r="M150" s="8"/>
      <c r="N150" s="7">
        <f>ROUND(AG150,round_as_displayed)</f>
        <v>0</v>
      </c>
      <c r="O150" s="8"/>
      <c r="P150" s="7">
        <f>ROUND(AJ150,round_as_displayed)</f>
        <v>0</v>
      </c>
      <c r="Q150" s="8"/>
      <c r="R150" s="7">
        <f>ROUND(AM150,round_as_displayed)</f>
        <v>0</v>
      </c>
      <c r="S150" s="1"/>
      <c r="T150" s="8"/>
      <c r="U150" s="8">
        <f t="shared" si="16"/>
        <v>0</v>
      </c>
      <c r="V150" s="8"/>
      <c r="W150" s="8"/>
      <c r="X150" s="7">
        <v>0</v>
      </c>
      <c r="Y150" s="8"/>
      <c r="Z150" s="8"/>
      <c r="AA150" s="7">
        <v>0</v>
      </c>
      <c r="AB150" s="8"/>
      <c r="AC150" s="8"/>
      <c r="AD150" s="7">
        <v>0</v>
      </c>
      <c r="AE150" s="8"/>
      <c r="AF150" s="8"/>
      <c r="AG150" s="8">
        <v>0</v>
      </c>
      <c r="AH150" s="8"/>
      <c r="AI150" s="8"/>
      <c r="AJ150" s="8">
        <v>0</v>
      </c>
      <c r="AK150" s="8"/>
      <c r="AL150" s="8"/>
      <c r="AM150" s="7">
        <v>0</v>
      </c>
      <c r="AN150" s="8"/>
      <c r="AO150" s="8"/>
      <c r="AP150" s="7">
        <v>0</v>
      </c>
    </row>
    <row r="151" spans="1:42" ht="12" hidden="1">
      <c r="A151" s="1" t="s">
        <v>248</v>
      </c>
      <c r="D151" s="2" t="s">
        <v>406</v>
      </c>
      <c r="E151" s="1" t="s">
        <v>32</v>
      </c>
      <c r="F151" s="8">
        <f t="shared" si="15"/>
        <v>0</v>
      </c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7"/>
      <c r="S151" s="1"/>
      <c r="T151" s="8"/>
      <c r="U151" s="8">
        <f t="shared" si="16"/>
        <v>0</v>
      </c>
      <c r="V151" s="8"/>
      <c r="W151" s="8"/>
      <c r="X151" s="7">
        <v>0</v>
      </c>
      <c r="Y151" s="8"/>
      <c r="Z151" s="8"/>
      <c r="AA151" s="7">
        <v>0</v>
      </c>
      <c r="AB151" s="8"/>
      <c r="AC151" s="8"/>
      <c r="AD151" s="7">
        <v>0</v>
      </c>
      <c r="AE151" s="8"/>
      <c r="AF151" s="8"/>
      <c r="AG151" s="8">
        <v>0</v>
      </c>
      <c r="AH151" s="8"/>
      <c r="AI151" s="8"/>
      <c r="AJ151" s="8">
        <v>0</v>
      </c>
      <c r="AK151" s="8"/>
      <c r="AL151" s="8"/>
      <c r="AM151" s="7">
        <v>0</v>
      </c>
      <c r="AN151" s="8"/>
      <c r="AO151" s="8"/>
      <c r="AP151" s="7">
        <v>0</v>
      </c>
    </row>
    <row r="152" spans="1:42" ht="12" hidden="1">
      <c r="A152" s="1" t="s">
        <v>249</v>
      </c>
      <c r="D152" s="2" t="s">
        <v>407</v>
      </c>
      <c r="E152" s="1" t="s">
        <v>32</v>
      </c>
      <c r="F152" s="8">
        <f t="shared" si="15"/>
        <v>0</v>
      </c>
      <c r="G152" s="8"/>
      <c r="H152" s="7"/>
      <c r="I152" s="8"/>
      <c r="J152" s="7"/>
      <c r="K152" s="8"/>
      <c r="L152" s="7"/>
      <c r="M152" s="8"/>
      <c r="N152" s="7"/>
      <c r="O152" s="8"/>
      <c r="P152" s="7"/>
      <c r="Q152" s="8"/>
      <c r="R152" s="7"/>
      <c r="S152" s="1"/>
      <c r="T152" s="8"/>
      <c r="U152" s="8">
        <f t="shared" si="16"/>
        <v>0</v>
      </c>
      <c r="V152" s="8"/>
      <c r="W152" s="8"/>
      <c r="X152" s="7">
        <v>0</v>
      </c>
      <c r="Y152" s="8"/>
      <c r="Z152" s="8"/>
      <c r="AA152" s="7">
        <v>0</v>
      </c>
      <c r="AB152" s="8"/>
      <c r="AC152" s="8"/>
      <c r="AD152" s="7">
        <v>0</v>
      </c>
      <c r="AE152" s="8"/>
      <c r="AF152" s="8"/>
      <c r="AG152" s="8">
        <v>0</v>
      </c>
      <c r="AH152" s="8"/>
      <c r="AI152" s="8"/>
      <c r="AJ152" s="8">
        <v>0</v>
      </c>
      <c r="AK152" s="8"/>
      <c r="AL152" s="8"/>
      <c r="AM152" s="7">
        <v>0</v>
      </c>
      <c r="AN152" s="8"/>
      <c r="AO152" s="8"/>
      <c r="AP152" s="7">
        <v>0</v>
      </c>
    </row>
    <row r="153" spans="1:42" ht="12" hidden="1">
      <c r="A153" s="1" t="s">
        <v>250</v>
      </c>
      <c r="D153" s="2" t="s">
        <v>408</v>
      </c>
      <c r="E153" s="1" t="s">
        <v>32</v>
      </c>
      <c r="F153" s="8">
        <f t="shared" si="15"/>
        <v>0</v>
      </c>
      <c r="G153" s="8"/>
      <c r="H153" s="7"/>
      <c r="I153" s="8"/>
      <c r="J153" s="7"/>
      <c r="K153" s="8"/>
      <c r="L153" s="7"/>
      <c r="M153" s="8"/>
      <c r="N153" s="7"/>
      <c r="O153" s="8"/>
      <c r="P153" s="7"/>
      <c r="Q153" s="8"/>
      <c r="R153" s="7"/>
      <c r="S153" s="1"/>
      <c r="T153" s="8"/>
      <c r="U153" s="8">
        <f t="shared" si="16"/>
        <v>0</v>
      </c>
      <c r="V153" s="8"/>
      <c r="W153" s="8"/>
      <c r="X153" s="7">
        <v>0</v>
      </c>
      <c r="Y153" s="8"/>
      <c r="Z153" s="8"/>
      <c r="AA153" s="7">
        <v>0</v>
      </c>
      <c r="AB153" s="8"/>
      <c r="AC153" s="8"/>
      <c r="AD153" s="7">
        <v>0</v>
      </c>
      <c r="AE153" s="8"/>
      <c r="AF153" s="8"/>
      <c r="AG153" s="8">
        <v>0</v>
      </c>
      <c r="AH153" s="8"/>
      <c r="AI153" s="8"/>
      <c r="AJ153" s="8">
        <v>0</v>
      </c>
      <c r="AK153" s="8"/>
      <c r="AL153" s="8"/>
      <c r="AM153" s="7">
        <v>0</v>
      </c>
      <c r="AN153" s="8"/>
      <c r="AO153" s="8"/>
      <c r="AP153" s="7">
        <v>0</v>
      </c>
    </row>
    <row r="154" spans="1:42" ht="12" hidden="1">
      <c r="A154" s="1" t="s">
        <v>251</v>
      </c>
      <c r="D154" s="2" t="s">
        <v>409</v>
      </c>
      <c r="E154" s="1" t="s">
        <v>32</v>
      </c>
      <c r="F154" s="8">
        <f t="shared" si="15"/>
        <v>0</v>
      </c>
      <c r="G154" s="8"/>
      <c r="H154" s="7"/>
      <c r="I154" s="8"/>
      <c r="J154" s="7"/>
      <c r="K154" s="8"/>
      <c r="L154" s="7"/>
      <c r="M154" s="8"/>
      <c r="N154" s="7"/>
      <c r="O154" s="8"/>
      <c r="P154" s="7"/>
      <c r="Q154" s="8"/>
      <c r="R154" s="7"/>
      <c r="S154" s="1"/>
      <c r="T154" s="8"/>
      <c r="U154" s="8">
        <f t="shared" si="16"/>
        <v>0</v>
      </c>
      <c r="V154" s="8"/>
      <c r="W154" s="8"/>
      <c r="X154" s="7">
        <v>0</v>
      </c>
      <c r="Y154" s="8"/>
      <c r="Z154" s="8"/>
      <c r="AA154" s="7">
        <v>0</v>
      </c>
      <c r="AB154" s="8"/>
      <c r="AC154" s="8"/>
      <c r="AD154" s="7">
        <v>0</v>
      </c>
      <c r="AE154" s="8"/>
      <c r="AF154" s="8"/>
      <c r="AG154" s="8">
        <v>0</v>
      </c>
      <c r="AH154" s="8"/>
      <c r="AI154" s="8"/>
      <c r="AJ154" s="8">
        <v>0</v>
      </c>
      <c r="AK154" s="8"/>
      <c r="AL154" s="8"/>
      <c r="AM154" s="7">
        <v>0</v>
      </c>
      <c r="AN154" s="8"/>
      <c r="AO154" s="8"/>
      <c r="AP154" s="7">
        <v>0</v>
      </c>
    </row>
    <row r="155" spans="1:42" ht="12" hidden="1">
      <c r="A155" s="1" t="s">
        <v>252</v>
      </c>
      <c r="D155" s="2" t="s">
        <v>391</v>
      </c>
      <c r="E155" s="1" t="s">
        <v>32</v>
      </c>
      <c r="F155" s="8">
        <f t="shared" si="15"/>
        <v>0</v>
      </c>
      <c r="G155" s="8"/>
      <c r="H155" s="7"/>
      <c r="I155" s="8"/>
      <c r="J155" s="7"/>
      <c r="K155" s="8"/>
      <c r="L155" s="7"/>
      <c r="M155" s="8"/>
      <c r="N155" s="7"/>
      <c r="O155" s="8"/>
      <c r="P155" s="7"/>
      <c r="Q155" s="8"/>
      <c r="R155" s="7"/>
      <c r="S155" s="1"/>
      <c r="T155" s="8"/>
      <c r="U155" s="8">
        <f t="shared" si="16"/>
        <v>0</v>
      </c>
      <c r="V155" s="8"/>
      <c r="W155" s="8"/>
      <c r="X155" s="7">
        <v>0</v>
      </c>
      <c r="Y155" s="8"/>
      <c r="Z155" s="8"/>
      <c r="AA155" s="7">
        <v>0</v>
      </c>
      <c r="AB155" s="8"/>
      <c r="AC155" s="8"/>
      <c r="AD155" s="7">
        <v>0</v>
      </c>
      <c r="AE155" s="8"/>
      <c r="AF155" s="8"/>
      <c r="AG155" s="8">
        <v>0</v>
      </c>
      <c r="AH155" s="8"/>
      <c r="AI155" s="8"/>
      <c r="AJ155" s="8">
        <v>0</v>
      </c>
      <c r="AK155" s="8"/>
      <c r="AL155" s="8"/>
      <c r="AM155" s="7">
        <v>0</v>
      </c>
      <c r="AN155" s="8"/>
      <c r="AO155" s="8"/>
      <c r="AP155" s="7">
        <v>0</v>
      </c>
    </row>
    <row r="156" spans="1:42" ht="12">
      <c r="A156" s="1" t="s">
        <v>253</v>
      </c>
      <c r="D156" s="2" t="s">
        <v>410</v>
      </c>
      <c r="E156" s="1" t="s">
        <v>32</v>
      </c>
      <c r="F156" s="8">
        <f t="shared" si="15"/>
        <v>71356</v>
      </c>
      <c r="G156" s="8"/>
      <c r="H156" s="7">
        <v>0</v>
      </c>
      <c r="I156" s="8"/>
      <c r="J156" s="7">
        <v>28657</v>
      </c>
      <c r="K156" s="8"/>
      <c r="L156" s="7">
        <v>0</v>
      </c>
      <c r="M156" s="8"/>
      <c r="N156" s="7">
        <v>1906</v>
      </c>
      <c r="O156" s="8"/>
      <c r="P156" s="7">
        <v>40793</v>
      </c>
      <c r="Q156" s="8"/>
      <c r="R156" s="7">
        <v>0</v>
      </c>
      <c r="S156" s="1"/>
      <c r="T156" s="8"/>
      <c r="U156" s="8">
        <f t="shared" si="16"/>
        <v>37284.79</v>
      </c>
      <c r="V156" s="8"/>
      <c r="W156" s="8"/>
      <c r="X156" s="7">
        <v>6468</v>
      </c>
      <c r="Y156" s="8"/>
      <c r="Z156" s="8"/>
      <c r="AA156" s="7">
        <v>24328.22</v>
      </c>
      <c r="AB156" s="8"/>
      <c r="AC156" s="8"/>
      <c r="AD156" s="7">
        <v>1293.37</v>
      </c>
      <c r="AE156" s="8"/>
      <c r="AF156" s="8"/>
      <c r="AG156" s="8">
        <v>0</v>
      </c>
      <c r="AH156" s="8"/>
      <c r="AI156" s="8"/>
      <c r="AJ156" s="8">
        <v>5195.2</v>
      </c>
      <c r="AK156" s="8"/>
      <c r="AL156" s="8"/>
      <c r="AM156" s="7">
        <v>0</v>
      </c>
      <c r="AN156" s="8"/>
      <c r="AO156" s="8"/>
      <c r="AP156" s="7">
        <v>0</v>
      </c>
    </row>
    <row r="157" spans="1:42" ht="12" hidden="1">
      <c r="A157" s="1" t="s">
        <v>254</v>
      </c>
      <c r="D157" s="2" t="s">
        <v>411</v>
      </c>
      <c r="E157" s="1" t="s">
        <v>32</v>
      </c>
      <c r="F157" s="8">
        <f t="shared" si="15"/>
        <v>0</v>
      </c>
      <c r="G157" s="8"/>
      <c r="H157" s="7"/>
      <c r="I157" s="8"/>
      <c r="J157" s="7"/>
      <c r="K157" s="8"/>
      <c r="L157" s="7"/>
      <c r="M157" s="8"/>
      <c r="N157" s="7"/>
      <c r="O157" s="8"/>
      <c r="P157" s="7"/>
      <c r="Q157" s="8"/>
      <c r="R157" s="7"/>
      <c r="S157" s="1"/>
      <c r="T157" s="8"/>
      <c r="U157" s="8">
        <f t="shared" si="16"/>
        <v>0</v>
      </c>
      <c r="V157" s="8"/>
      <c r="W157" s="8"/>
      <c r="X157" s="7">
        <v>0</v>
      </c>
      <c r="Y157" s="8"/>
      <c r="Z157" s="8"/>
      <c r="AA157" s="7">
        <v>0</v>
      </c>
      <c r="AB157" s="8"/>
      <c r="AC157" s="8"/>
      <c r="AD157" s="7">
        <v>0</v>
      </c>
      <c r="AE157" s="8"/>
      <c r="AF157" s="8"/>
      <c r="AG157" s="8">
        <v>0</v>
      </c>
      <c r="AH157" s="8"/>
      <c r="AI157" s="8"/>
      <c r="AJ157" s="8">
        <v>0</v>
      </c>
      <c r="AK157" s="8"/>
      <c r="AL157" s="8"/>
      <c r="AM157" s="7">
        <v>0</v>
      </c>
      <c r="AN157" s="8"/>
      <c r="AO157" s="8"/>
      <c r="AP157" s="7">
        <v>0</v>
      </c>
    </row>
    <row r="158" spans="1:42" ht="12" hidden="1">
      <c r="A158" s="1" t="s">
        <v>255</v>
      </c>
      <c r="D158" s="2" t="s">
        <v>412</v>
      </c>
      <c r="E158" s="1" t="s">
        <v>32</v>
      </c>
      <c r="F158" s="8">
        <f t="shared" si="15"/>
        <v>0</v>
      </c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7"/>
      <c r="S158" s="1"/>
      <c r="T158" s="8"/>
      <c r="U158" s="8">
        <f t="shared" si="16"/>
        <v>0</v>
      </c>
      <c r="V158" s="8"/>
      <c r="W158" s="8"/>
      <c r="X158" s="7">
        <v>0</v>
      </c>
      <c r="Y158" s="8"/>
      <c r="Z158" s="8"/>
      <c r="AA158" s="7">
        <v>0</v>
      </c>
      <c r="AB158" s="8"/>
      <c r="AC158" s="8"/>
      <c r="AD158" s="7">
        <v>0</v>
      </c>
      <c r="AE158" s="8"/>
      <c r="AF158" s="8"/>
      <c r="AG158" s="8">
        <v>0</v>
      </c>
      <c r="AH158" s="8"/>
      <c r="AI158" s="8"/>
      <c r="AJ158" s="8">
        <v>0</v>
      </c>
      <c r="AK158" s="8"/>
      <c r="AL158" s="8"/>
      <c r="AM158" s="7">
        <v>0</v>
      </c>
      <c r="AN158" s="8"/>
      <c r="AO158" s="8"/>
      <c r="AP158" s="7">
        <v>0</v>
      </c>
    </row>
    <row r="159" spans="1:42" ht="12" hidden="1">
      <c r="A159" s="1" t="s">
        <v>256</v>
      </c>
      <c r="D159" s="2" t="s">
        <v>413</v>
      </c>
      <c r="E159" s="1" t="s">
        <v>32</v>
      </c>
      <c r="F159" s="8">
        <f t="shared" si="15"/>
        <v>0</v>
      </c>
      <c r="G159" s="8"/>
      <c r="H159" s="7"/>
      <c r="I159" s="8"/>
      <c r="J159" s="7"/>
      <c r="K159" s="8"/>
      <c r="L159" s="7"/>
      <c r="M159" s="8"/>
      <c r="N159" s="7"/>
      <c r="O159" s="8"/>
      <c r="P159" s="7"/>
      <c r="Q159" s="8"/>
      <c r="R159" s="7"/>
      <c r="S159" s="1"/>
      <c r="T159" s="8"/>
      <c r="U159" s="8">
        <f t="shared" si="16"/>
        <v>0</v>
      </c>
      <c r="V159" s="8"/>
      <c r="W159" s="8"/>
      <c r="X159" s="7">
        <v>0</v>
      </c>
      <c r="Y159" s="8"/>
      <c r="Z159" s="8"/>
      <c r="AA159" s="7">
        <v>0</v>
      </c>
      <c r="AB159" s="8"/>
      <c r="AC159" s="8"/>
      <c r="AD159" s="7">
        <v>0</v>
      </c>
      <c r="AE159" s="8"/>
      <c r="AF159" s="8"/>
      <c r="AG159" s="8">
        <v>0</v>
      </c>
      <c r="AH159" s="8"/>
      <c r="AI159" s="8"/>
      <c r="AJ159" s="8">
        <v>0</v>
      </c>
      <c r="AK159" s="8"/>
      <c r="AL159" s="8"/>
      <c r="AM159" s="7">
        <v>0</v>
      </c>
      <c r="AN159" s="8"/>
      <c r="AO159" s="8"/>
      <c r="AP159" s="7">
        <v>0</v>
      </c>
    </row>
    <row r="160" spans="1:42" ht="12" hidden="1">
      <c r="A160" s="1" t="s">
        <v>257</v>
      </c>
      <c r="D160" s="2" t="s">
        <v>414</v>
      </c>
      <c r="E160" s="1" t="s">
        <v>32</v>
      </c>
      <c r="F160" s="8">
        <f t="shared" si="15"/>
        <v>0</v>
      </c>
      <c r="G160" s="8"/>
      <c r="H160" s="7"/>
      <c r="I160" s="8"/>
      <c r="J160" s="7"/>
      <c r="K160" s="8"/>
      <c r="L160" s="7"/>
      <c r="M160" s="8"/>
      <c r="N160" s="7"/>
      <c r="O160" s="8"/>
      <c r="P160" s="7"/>
      <c r="Q160" s="8"/>
      <c r="R160" s="7"/>
      <c r="S160" s="1"/>
      <c r="T160" s="8"/>
      <c r="U160" s="8">
        <f t="shared" si="16"/>
        <v>0</v>
      </c>
      <c r="V160" s="8"/>
      <c r="W160" s="8"/>
      <c r="X160" s="7">
        <v>0</v>
      </c>
      <c r="Y160" s="8"/>
      <c r="Z160" s="8"/>
      <c r="AA160" s="7">
        <v>0</v>
      </c>
      <c r="AB160" s="8"/>
      <c r="AC160" s="8"/>
      <c r="AD160" s="7">
        <v>0</v>
      </c>
      <c r="AE160" s="8"/>
      <c r="AF160" s="8"/>
      <c r="AG160" s="8">
        <v>0</v>
      </c>
      <c r="AH160" s="8"/>
      <c r="AI160" s="8"/>
      <c r="AJ160" s="8">
        <v>0</v>
      </c>
      <c r="AK160" s="8"/>
      <c r="AL160" s="8"/>
      <c r="AM160" s="7">
        <v>0</v>
      </c>
      <c r="AN160" s="8"/>
      <c r="AO160" s="8"/>
      <c r="AP160" s="7">
        <v>0</v>
      </c>
    </row>
    <row r="161" spans="1:42" ht="12">
      <c r="A161" s="1" t="s">
        <v>253</v>
      </c>
      <c r="B161" s="44"/>
      <c r="C161" s="44"/>
      <c r="D161" s="47" t="s">
        <v>487</v>
      </c>
      <c r="E161" s="44" t="s">
        <v>32</v>
      </c>
      <c r="F161" s="45">
        <f>H161+J161+L161+N161+P161+R161</f>
        <v>179903</v>
      </c>
      <c r="G161" s="45"/>
      <c r="H161" s="46">
        <v>136367</v>
      </c>
      <c r="I161" s="45"/>
      <c r="J161" s="46">
        <v>0</v>
      </c>
      <c r="K161" s="45"/>
      <c r="L161" s="46">
        <v>39520</v>
      </c>
      <c r="M161" s="45"/>
      <c r="N161" s="46">
        <v>2742</v>
      </c>
      <c r="O161" s="45"/>
      <c r="P161" s="46">
        <v>1274</v>
      </c>
      <c r="Q161" s="45"/>
      <c r="R161" s="46">
        <v>0</v>
      </c>
      <c r="S161" s="1"/>
      <c r="T161" s="8"/>
      <c r="U161" s="8">
        <f>X161+AA161+AD161+AG161+AJ161+AM161</f>
        <v>37284.79</v>
      </c>
      <c r="V161" s="8"/>
      <c r="W161" s="8"/>
      <c r="X161" s="7">
        <v>6468</v>
      </c>
      <c r="Y161" s="8"/>
      <c r="Z161" s="8"/>
      <c r="AA161" s="7">
        <v>24328.22</v>
      </c>
      <c r="AB161" s="8"/>
      <c r="AC161" s="8"/>
      <c r="AD161" s="7">
        <v>1293.37</v>
      </c>
      <c r="AE161" s="8"/>
      <c r="AF161" s="8"/>
      <c r="AG161" s="8">
        <v>0</v>
      </c>
      <c r="AH161" s="8"/>
      <c r="AI161" s="8"/>
      <c r="AJ161" s="8">
        <v>5195.2</v>
      </c>
      <c r="AK161" s="8"/>
      <c r="AL161" s="8"/>
      <c r="AM161" s="7">
        <v>0</v>
      </c>
      <c r="AN161" s="8"/>
      <c r="AO161" s="8"/>
      <c r="AP161" s="7">
        <v>0</v>
      </c>
    </row>
    <row r="162" spans="1:42" ht="12">
      <c r="A162" s="1" t="s">
        <v>258</v>
      </c>
      <c r="D162" s="2" t="s">
        <v>415</v>
      </c>
      <c r="E162" s="1" t="s">
        <v>32</v>
      </c>
      <c r="F162" s="8">
        <f t="shared" si="15"/>
        <v>38349</v>
      </c>
      <c r="G162" s="1"/>
      <c r="H162" s="7">
        <v>32612</v>
      </c>
      <c r="I162" s="1"/>
      <c r="J162" s="7">
        <v>0</v>
      </c>
      <c r="K162" s="1"/>
      <c r="L162" s="7">
        <v>5737</v>
      </c>
      <c r="M162" s="1"/>
      <c r="N162" s="7">
        <v>0</v>
      </c>
      <c r="O162" s="1"/>
      <c r="P162" s="7">
        <v>0</v>
      </c>
      <c r="Q162" s="1"/>
      <c r="R162" s="7">
        <v>0</v>
      </c>
      <c r="S162" s="1"/>
      <c r="T162" s="11"/>
      <c r="U162" s="8">
        <f t="shared" si="16"/>
        <v>0</v>
      </c>
      <c r="V162" s="1"/>
      <c r="W162" s="11"/>
      <c r="X162" s="10">
        <v>0</v>
      </c>
      <c r="Y162" s="1"/>
      <c r="Z162" s="11"/>
      <c r="AA162" s="10">
        <v>0</v>
      </c>
      <c r="AB162" s="1"/>
      <c r="AC162" s="11"/>
      <c r="AD162" s="7">
        <v>0</v>
      </c>
      <c r="AE162" s="1"/>
      <c r="AF162" s="11"/>
      <c r="AG162" s="11">
        <v>0</v>
      </c>
      <c r="AH162" s="1"/>
      <c r="AI162" s="11"/>
      <c r="AJ162" s="11">
        <v>0</v>
      </c>
      <c r="AK162" s="1"/>
      <c r="AL162" s="11"/>
      <c r="AM162" s="10">
        <v>0</v>
      </c>
      <c r="AN162" s="1"/>
      <c r="AO162" s="11"/>
      <c r="AP162" s="10">
        <v>0</v>
      </c>
    </row>
    <row r="163" spans="2:42" ht="12">
      <c r="B163" s="44"/>
      <c r="C163" s="44"/>
      <c r="D163" s="44" t="s">
        <v>272</v>
      </c>
      <c r="E163" s="44" t="s">
        <v>32</v>
      </c>
      <c r="F163" s="49">
        <f>SUM(F147:F162)</f>
        <v>289608</v>
      </c>
      <c r="G163" s="44"/>
      <c r="H163" s="49">
        <f>SUM(H147:H162)</f>
        <v>168979</v>
      </c>
      <c r="I163" s="44"/>
      <c r="J163" s="49">
        <f>SUM(J147:J162)</f>
        <v>28657</v>
      </c>
      <c r="K163" s="44"/>
      <c r="L163" s="49">
        <f>SUM(L147:L162)</f>
        <v>45257</v>
      </c>
      <c r="M163" s="44"/>
      <c r="N163" s="49">
        <f>SUM(N147:N162)</f>
        <v>4648</v>
      </c>
      <c r="O163" s="44"/>
      <c r="P163" s="49">
        <f>SUM(P147:P162)</f>
        <v>42067</v>
      </c>
      <c r="Q163" s="44"/>
      <c r="R163" s="49">
        <f>SUM(R147:R162)</f>
        <v>0</v>
      </c>
      <c r="S163" s="1"/>
      <c r="T163" s="9"/>
      <c r="U163" s="9">
        <f>SUM(U147:U162)</f>
        <v>90244.68</v>
      </c>
      <c r="V163" s="1"/>
      <c r="W163" s="9"/>
      <c r="X163" s="9">
        <f>SUM(X147:X162)</f>
        <v>25998.96</v>
      </c>
      <c r="Y163" s="1"/>
      <c r="Z163" s="9"/>
      <c r="AA163" s="9">
        <f>SUM(AA147:AA162)</f>
        <v>48656.44</v>
      </c>
      <c r="AB163" s="1"/>
      <c r="AC163" s="9"/>
      <c r="AD163" s="9">
        <f>SUM(AD147:AD162)</f>
        <v>5198.879999999999</v>
      </c>
      <c r="AE163" s="1"/>
      <c r="AF163" s="9"/>
      <c r="AG163" s="9">
        <f>SUM(AG147:AG162)</f>
        <v>0</v>
      </c>
      <c r="AH163" s="1"/>
      <c r="AI163" s="9"/>
      <c r="AJ163" s="9">
        <f>SUM(AJ147:AJ162)</f>
        <v>10390.4</v>
      </c>
      <c r="AK163" s="1"/>
      <c r="AL163" s="9"/>
      <c r="AM163" s="9">
        <f>SUM(AM147:AM162)</f>
        <v>0</v>
      </c>
      <c r="AN163" s="1"/>
      <c r="AO163" s="9"/>
      <c r="AP163" s="9">
        <f>SUM(AP147:AP162)</f>
        <v>0</v>
      </c>
    </row>
    <row r="164" spans="4:42" ht="12">
      <c r="D164" s="1"/>
      <c r="E164" s="1"/>
      <c r="F164" s="8"/>
      <c r="G164" s="1"/>
      <c r="H164" s="8"/>
      <c r="I164" s="1"/>
      <c r="J164" s="8"/>
      <c r="K164" s="1"/>
      <c r="L164" s="8"/>
      <c r="M164" s="1"/>
      <c r="N164" s="8"/>
      <c r="O164" s="1"/>
      <c r="P164" s="8"/>
      <c r="Q164" s="1"/>
      <c r="R164" s="8"/>
      <c r="S164" s="1"/>
      <c r="T164" s="8"/>
      <c r="U164" s="8"/>
      <c r="V164" s="1"/>
      <c r="W164" s="8"/>
      <c r="X164" s="8"/>
      <c r="Y164" s="1"/>
      <c r="Z164" s="8"/>
      <c r="AA164" s="8"/>
      <c r="AB164" s="1"/>
      <c r="AC164" s="8"/>
      <c r="AD164" s="8"/>
      <c r="AE164" s="1"/>
      <c r="AF164" s="8"/>
      <c r="AG164" s="8"/>
      <c r="AH164" s="1"/>
      <c r="AI164" s="8"/>
      <c r="AJ164" s="8"/>
      <c r="AK164" s="1"/>
      <c r="AL164" s="8"/>
      <c r="AM164" s="8"/>
      <c r="AN164" s="1"/>
      <c r="AO164" s="8"/>
      <c r="AP164" s="8"/>
    </row>
    <row r="165" spans="2:42" ht="12">
      <c r="B165" s="44"/>
      <c r="C165" s="44" t="s">
        <v>50</v>
      </c>
      <c r="D165" s="47"/>
      <c r="E165" s="44"/>
      <c r="F165" s="45"/>
      <c r="G165" s="45"/>
      <c r="H165" s="46"/>
      <c r="I165" s="45"/>
      <c r="J165" s="46"/>
      <c r="K165" s="45"/>
      <c r="L165" s="46"/>
      <c r="M165" s="45"/>
      <c r="N165" s="46"/>
      <c r="O165" s="45"/>
      <c r="P165" s="46"/>
      <c r="Q165" s="45"/>
      <c r="R165" s="46"/>
      <c r="S165" s="1"/>
      <c r="T165" s="8"/>
      <c r="U165" s="8"/>
      <c r="V165" s="8"/>
      <c r="W165" s="8"/>
      <c r="X165" s="7"/>
      <c r="Y165" s="8"/>
      <c r="Z165" s="8"/>
      <c r="AA165" s="7"/>
      <c r="AB165" s="8"/>
      <c r="AC165" s="8"/>
      <c r="AD165" s="7"/>
      <c r="AE165" s="8"/>
      <c r="AF165" s="8"/>
      <c r="AG165" s="8"/>
      <c r="AH165" s="8"/>
      <c r="AI165" s="8"/>
      <c r="AJ165" s="8"/>
      <c r="AK165" s="8"/>
      <c r="AL165" s="8"/>
      <c r="AM165" s="7"/>
      <c r="AN165" s="8"/>
      <c r="AO165" s="8"/>
      <c r="AP165" s="7"/>
    </row>
    <row r="166" spans="1:42" ht="12" hidden="1">
      <c r="A166" s="1" t="s">
        <v>19</v>
      </c>
      <c r="D166" s="1" t="s">
        <v>419</v>
      </c>
      <c r="E166" s="1" t="s">
        <v>32</v>
      </c>
      <c r="F166" s="8">
        <f aca="true" t="shared" si="17" ref="F166:F175">H166+J166+L166+N166+P166+R166</f>
        <v>0</v>
      </c>
      <c r="G166" s="8"/>
      <c r="H166" s="7"/>
      <c r="I166" s="8"/>
      <c r="J166" s="7"/>
      <c r="K166" s="8"/>
      <c r="L166" s="7"/>
      <c r="M166" s="8"/>
      <c r="N166" s="7"/>
      <c r="O166" s="8"/>
      <c r="P166" s="7"/>
      <c r="Q166" s="8"/>
      <c r="R166" s="7">
        <f aca="true" t="shared" si="18" ref="R166:R175">ROUND(AM166,round_as_displayed)</f>
        <v>0</v>
      </c>
      <c r="S166" s="1"/>
      <c r="T166" s="8"/>
      <c r="U166" s="8">
        <f aca="true" t="shared" si="19" ref="U166:U175">X166+AA166+AD166+AG166+AJ166+AM166</f>
        <v>0</v>
      </c>
      <c r="V166" s="8"/>
      <c r="W166" s="8"/>
      <c r="X166" s="7">
        <v>0</v>
      </c>
      <c r="Y166" s="8"/>
      <c r="Z166" s="8"/>
      <c r="AA166" s="7">
        <v>0</v>
      </c>
      <c r="AB166" s="8"/>
      <c r="AC166" s="8"/>
      <c r="AD166" s="7">
        <v>0</v>
      </c>
      <c r="AE166" s="8"/>
      <c r="AF166" s="8"/>
      <c r="AG166" s="8">
        <v>0</v>
      </c>
      <c r="AH166" s="8"/>
      <c r="AI166" s="8"/>
      <c r="AJ166" s="8">
        <v>0</v>
      </c>
      <c r="AK166" s="8"/>
      <c r="AL166" s="8"/>
      <c r="AM166" s="7">
        <v>0</v>
      </c>
      <c r="AN166" s="8"/>
      <c r="AO166" s="8"/>
      <c r="AP166" s="7">
        <v>0</v>
      </c>
    </row>
    <row r="167" spans="1:42" ht="12" hidden="1">
      <c r="A167" s="1" t="s">
        <v>13</v>
      </c>
      <c r="D167" s="1" t="s">
        <v>391</v>
      </c>
      <c r="E167" s="1" t="s">
        <v>32</v>
      </c>
      <c r="F167" s="8">
        <f t="shared" si="17"/>
        <v>0</v>
      </c>
      <c r="G167" s="8"/>
      <c r="H167" s="7"/>
      <c r="I167" s="8"/>
      <c r="J167" s="7"/>
      <c r="K167" s="8"/>
      <c r="L167" s="7"/>
      <c r="M167" s="8"/>
      <c r="N167" s="7"/>
      <c r="O167" s="8"/>
      <c r="P167" s="7"/>
      <c r="Q167" s="8"/>
      <c r="R167" s="7">
        <f t="shared" si="18"/>
        <v>0</v>
      </c>
      <c r="S167" s="1"/>
      <c r="T167" s="8"/>
      <c r="U167" s="8">
        <f t="shared" si="19"/>
        <v>0</v>
      </c>
      <c r="V167" s="8"/>
      <c r="W167" s="8"/>
      <c r="X167" s="7">
        <v>0</v>
      </c>
      <c r="Y167" s="8"/>
      <c r="Z167" s="8"/>
      <c r="AA167" s="7">
        <v>0</v>
      </c>
      <c r="AB167" s="8"/>
      <c r="AC167" s="8"/>
      <c r="AD167" s="7">
        <v>0</v>
      </c>
      <c r="AE167" s="8"/>
      <c r="AF167" s="8"/>
      <c r="AG167" s="8">
        <v>0</v>
      </c>
      <c r="AH167" s="8"/>
      <c r="AI167" s="8"/>
      <c r="AJ167" s="8">
        <v>0</v>
      </c>
      <c r="AK167" s="8"/>
      <c r="AL167" s="8"/>
      <c r="AM167" s="7">
        <v>0</v>
      </c>
      <c r="AN167" s="8"/>
      <c r="AO167" s="8"/>
      <c r="AP167" s="7">
        <v>0</v>
      </c>
    </row>
    <row r="168" spans="1:42" ht="12" hidden="1">
      <c r="A168" s="1" t="s">
        <v>14</v>
      </c>
      <c r="D168" s="1" t="s">
        <v>416</v>
      </c>
      <c r="E168" s="1" t="s">
        <v>32</v>
      </c>
      <c r="F168" s="8">
        <f t="shared" si="17"/>
        <v>0</v>
      </c>
      <c r="G168" s="8"/>
      <c r="H168" s="7"/>
      <c r="I168" s="8"/>
      <c r="J168" s="7"/>
      <c r="K168" s="8"/>
      <c r="L168" s="7"/>
      <c r="M168" s="8"/>
      <c r="N168" s="7"/>
      <c r="O168" s="8"/>
      <c r="P168" s="7"/>
      <c r="Q168" s="8"/>
      <c r="R168" s="7">
        <f t="shared" si="18"/>
        <v>0</v>
      </c>
      <c r="S168" s="1"/>
      <c r="T168" s="8"/>
      <c r="U168" s="8">
        <f t="shared" si="19"/>
        <v>0</v>
      </c>
      <c r="V168" s="8"/>
      <c r="W168" s="8"/>
      <c r="X168" s="7">
        <v>0</v>
      </c>
      <c r="Y168" s="8"/>
      <c r="Z168" s="8"/>
      <c r="AA168" s="7">
        <v>0</v>
      </c>
      <c r="AB168" s="8"/>
      <c r="AC168" s="8"/>
      <c r="AD168" s="7">
        <v>0</v>
      </c>
      <c r="AE168" s="8"/>
      <c r="AF168" s="8"/>
      <c r="AG168" s="8">
        <v>0</v>
      </c>
      <c r="AH168" s="8"/>
      <c r="AI168" s="8"/>
      <c r="AJ168" s="8">
        <v>0</v>
      </c>
      <c r="AK168" s="8"/>
      <c r="AL168" s="8"/>
      <c r="AM168" s="7">
        <v>0</v>
      </c>
      <c r="AN168" s="8"/>
      <c r="AO168" s="8"/>
      <c r="AP168" s="7">
        <v>0</v>
      </c>
    </row>
    <row r="169" spans="1:42" ht="12" hidden="1">
      <c r="A169" s="1" t="s">
        <v>184</v>
      </c>
      <c r="D169" s="1" t="s">
        <v>417</v>
      </c>
      <c r="E169" s="1" t="s">
        <v>32</v>
      </c>
      <c r="F169" s="8">
        <f t="shared" si="17"/>
        <v>0</v>
      </c>
      <c r="G169" s="8"/>
      <c r="H169" s="7"/>
      <c r="I169" s="8"/>
      <c r="J169" s="7"/>
      <c r="K169" s="8"/>
      <c r="L169" s="7"/>
      <c r="M169" s="8"/>
      <c r="N169" s="7"/>
      <c r="O169" s="8"/>
      <c r="P169" s="7"/>
      <c r="Q169" s="8"/>
      <c r="R169" s="7">
        <f t="shared" si="18"/>
        <v>0</v>
      </c>
      <c r="S169" s="1"/>
      <c r="T169" s="8"/>
      <c r="U169" s="8">
        <f t="shared" si="19"/>
        <v>0</v>
      </c>
      <c r="V169" s="8"/>
      <c r="W169" s="8"/>
      <c r="X169" s="7">
        <v>0</v>
      </c>
      <c r="Y169" s="8"/>
      <c r="Z169" s="8"/>
      <c r="AA169" s="7">
        <v>0</v>
      </c>
      <c r="AB169" s="8"/>
      <c r="AC169" s="8"/>
      <c r="AD169" s="7">
        <v>0</v>
      </c>
      <c r="AE169" s="8"/>
      <c r="AF169" s="8"/>
      <c r="AG169" s="8">
        <v>0</v>
      </c>
      <c r="AH169" s="8"/>
      <c r="AI169" s="8"/>
      <c r="AJ169" s="8">
        <v>0</v>
      </c>
      <c r="AK169" s="8"/>
      <c r="AL169" s="8"/>
      <c r="AM169" s="7">
        <v>0</v>
      </c>
      <c r="AN169" s="8"/>
      <c r="AO169" s="8"/>
      <c r="AP169" s="7">
        <v>0</v>
      </c>
    </row>
    <row r="170" spans="1:42" ht="12" hidden="1">
      <c r="A170" s="1" t="s">
        <v>15</v>
      </c>
      <c r="D170" s="1" t="s">
        <v>418</v>
      </c>
      <c r="E170" s="1" t="s">
        <v>32</v>
      </c>
      <c r="F170" s="8">
        <f t="shared" si="17"/>
        <v>0</v>
      </c>
      <c r="G170" s="8"/>
      <c r="H170" s="7"/>
      <c r="I170" s="8"/>
      <c r="J170" s="7"/>
      <c r="K170" s="8"/>
      <c r="L170" s="7"/>
      <c r="M170" s="8"/>
      <c r="N170" s="7"/>
      <c r="O170" s="8"/>
      <c r="P170" s="7"/>
      <c r="Q170" s="8"/>
      <c r="R170" s="7">
        <f t="shared" si="18"/>
        <v>0</v>
      </c>
      <c r="S170" s="1"/>
      <c r="T170" s="8"/>
      <c r="U170" s="8">
        <f t="shared" si="19"/>
        <v>0</v>
      </c>
      <c r="V170" s="8"/>
      <c r="W170" s="8"/>
      <c r="X170" s="7">
        <v>0</v>
      </c>
      <c r="Y170" s="8"/>
      <c r="Z170" s="8"/>
      <c r="AA170" s="7">
        <v>0</v>
      </c>
      <c r="AB170" s="8"/>
      <c r="AC170" s="8"/>
      <c r="AD170" s="7">
        <v>0</v>
      </c>
      <c r="AE170" s="8"/>
      <c r="AF170" s="8"/>
      <c r="AG170" s="8">
        <v>0</v>
      </c>
      <c r="AH170" s="8"/>
      <c r="AI170" s="8"/>
      <c r="AJ170" s="8">
        <v>0</v>
      </c>
      <c r="AK170" s="8"/>
      <c r="AL170" s="8"/>
      <c r="AM170" s="7">
        <v>0</v>
      </c>
      <c r="AN170" s="8"/>
      <c r="AO170" s="8"/>
      <c r="AP170" s="7">
        <v>0</v>
      </c>
    </row>
    <row r="171" spans="1:42" ht="12" hidden="1">
      <c r="A171" s="1" t="s">
        <v>16</v>
      </c>
      <c r="D171" s="1" t="s">
        <v>420</v>
      </c>
      <c r="E171" s="1" t="s">
        <v>32</v>
      </c>
      <c r="F171" s="8">
        <f t="shared" si="17"/>
        <v>0</v>
      </c>
      <c r="G171" s="8"/>
      <c r="H171" s="7"/>
      <c r="I171" s="8"/>
      <c r="J171" s="7"/>
      <c r="K171" s="8"/>
      <c r="L171" s="7"/>
      <c r="M171" s="8"/>
      <c r="N171" s="7"/>
      <c r="O171" s="8"/>
      <c r="P171" s="7"/>
      <c r="Q171" s="8"/>
      <c r="R171" s="7">
        <f t="shared" si="18"/>
        <v>0</v>
      </c>
      <c r="S171" s="1"/>
      <c r="T171" s="8"/>
      <c r="U171" s="8">
        <f t="shared" si="19"/>
        <v>0</v>
      </c>
      <c r="V171" s="8"/>
      <c r="W171" s="8"/>
      <c r="X171" s="7">
        <v>0</v>
      </c>
      <c r="Y171" s="8"/>
      <c r="Z171" s="8"/>
      <c r="AA171" s="7">
        <v>0</v>
      </c>
      <c r="AB171" s="8"/>
      <c r="AC171" s="8"/>
      <c r="AD171" s="7">
        <v>0</v>
      </c>
      <c r="AE171" s="8"/>
      <c r="AF171" s="8"/>
      <c r="AG171" s="8">
        <v>0</v>
      </c>
      <c r="AH171" s="8"/>
      <c r="AI171" s="8"/>
      <c r="AJ171" s="8">
        <v>0</v>
      </c>
      <c r="AK171" s="8"/>
      <c r="AL171" s="8"/>
      <c r="AM171" s="7">
        <v>0</v>
      </c>
      <c r="AN171" s="8"/>
      <c r="AO171" s="8"/>
      <c r="AP171" s="7">
        <v>0</v>
      </c>
    </row>
    <row r="172" spans="1:42" ht="12" hidden="1">
      <c r="A172" s="1" t="s">
        <v>13</v>
      </c>
      <c r="D172" s="1" t="s">
        <v>391</v>
      </c>
      <c r="E172" s="1" t="s">
        <v>32</v>
      </c>
      <c r="F172" s="8">
        <f t="shared" si="17"/>
        <v>0</v>
      </c>
      <c r="G172" s="8"/>
      <c r="H172" s="7"/>
      <c r="I172" s="8"/>
      <c r="J172" s="7"/>
      <c r="K172" s="8"/>
      <c r="L172" s="7"/>
      <c r="M172" s="8"/>
      <c r="N172" s="7"/>
      <c r="O172" s="8"/>
      <c r="P172" s="7"/>
      <c r="Q172" s="8"/>
      <c r="R172" s="7">
        <f t="shared" si="18"/>
        <v>0</v>
      </c>
      <c r="S172" s="1"/>
      <c r="T172" s="8"/>
      <c r="U172" s="8">
        <f t="shared" si="19"/>
        <v>0</v>
      </c>
      <c r="V172" s="8"/>
      <c r="W172" s="8"/>
      <c r="X172" s="7">
        <v>0</v>
      </c>
      <c r="Y172" s="8"/>
      <c r="Z172" s="8"/>
      <c r="AA172" s="7">
        <v>0</v>
      </c>
      <c r="AB172" s="8"/>
      <c r="AC172" s="8"/>
      <c r="AD172" s="7">
        <v>0</v>
      </c>
      <c r="AE172" s="8"/>
      <c r="AF172" s="8"/>
      <c r="AG172" s="8">
        <v>0</v>
      </c>
      <c r="AH172" s="8"/>
      <c r="AI172" s="8"/>
      <c r="AJ172" s="8">
        <v>0</v>
      </c>
      <c r="AK172" s="8"/>
      <c r="AL172" s="8"/>
      <c r="AM172" s="7">
        <v>0</v>
      </c>
      <c r="AN172" s="8"/>
      <c r="AO172" s="8"/>
      <c r="AP172" s="7">
        <v>0</v>
      </c>
    </row>
    <row r="173" spans="1:42" ht="12">
      <c r="A173" s="1" t="s">
        <v>17</v>
      </c>
      <c r="D173" s="1" t="s">
        <v>421</v>
      </c>
      <c r="E173" s="1" t="s">
        <v>32</v>
      </c>
      <c r="F173" s="8">
        <f t="shared" si="17"/>
        <v>99414</v>
      </c>
      <c r="G173" s="8"/>
      <c r="H173" s="7">
        <v>62791</v>
      </c>
      <c r="I173" s="8"/>
      <c r="J173" s="7">
        <v>8800</v>
      </c>
      <c r="K173" s="8"/>
      <c r="L173" s="7">
        <v>19343</v>
      </c>
      <c r="M173" s="8"/>
      <c r="N173" s="7">
        <v>5563</v>
      </c>
      <c r="O173" s="8"/>
      <c r="P173" s="7">
        <v>2917</v>
      </c>
      <c r="Q173" s="8"/>
      <c r="R173" s="7">
        <v>0</v>
      </c>
      <c r="S173" s="1"/>
      <c r="T173" s="8"/>
      <c r="U173" s="8">
        <f t="shared" si="19"/>
        <v>114058.92000000001</v>
      </c>
      <c r="V173" s="8"/>
      <c r="W173" s="8"/>
      <c r="X173" s="7">
        <v>53555.47</v>
      </c>
      <c r="Y173" s="8"/>
      <c r="Z173" s="8"/>
      <c r="AA173" s="7">
        <v>13717.25</v>
      </c>
      <c r="AB173" s="8"/>
      <c r="AC173" s="8"/>
      <c r="AD173" s="7">
        <v>10709.24</v>
      </c>
      <c r="AE173" s="8"/>
      <c r="AF173" s="8"/>
      <c r="AG173" s="8">
        <v>1586</v>
      </c>
      <c r="AH173" s="8"/>
      <c r="AI173" s="8"/>
      <c r="AJ173" s="8">
        <v>34490.96</v>
      </c>
      <c r="AK173" s="8"/>
      <c r="AL173" s="8"/>
      <c r="AM173" s="7">
        <v>0</v>
      </c>
      <c r="AN173" s="8"/>
      <c r="AO173" s="8"/>
      <c r="AP173" s="7">
        <v>0</v>
      </c>
    </row>
    <row r="174" spans="1:42" ht="12" hidden="1">
      <c r="A174" s="1" t="s">
        <v>12</v>
      </c>
      <c r="D174" s="1" t="s">
        <v>429</v>
      </c>
      <c r="E174" s="1" t="s">
        <v>32</v>
      </c>
      <c r="F174" s="8">
        <f t="shared" si="17"/>
        <v>0</v>
      </c>
      <c r="G174" s="8"/>
      <c r="H174" s="7">
        <f>ROUND(X174,round_as_displayed)</f>
        <v>0</v>
      </c>
      <c r="I174" s="8"/>
      <c r="J174" s="7">
        <f>ROUND(AA174,round_as_displayed)</f>
        <v>0</v>
      </c>
      <c r="K174" s="8"/>
      <c r="L174" s="7">
        <f>ROUND(AD174,round_as_displayed)</f>
        <v>0</v>
      </c>
      <c r="M174" s="8"/>
      <c r="N174" s="7">
        <f>ROUND(AG174,round_as_displayed)</f>
        <v>0</v>
      </c>
      <c r="O174" s="8"/>
      <c r="P174" s="7">
        <f>ROUND(AJ174,round_as_displayed)</f>
        <v>0</v>
      </c>
      <c r="Q174" s="8"/>
      <c r="R174" s="7">
        <f t="shared" si="18"/>
        <v>0</v>
      </c>
      <c r="S174" s="1"/>
      <c r="T174" s="8"/>
      <c r="U174" s="8">
        <f t="shared" si="19"/>
        <v>0</v>
      </c>
      <c r="V174" s="8"/>
      <c r="W174" s="8"/>
      <c r="X174" s="7">
        <v>0</v>
      </c>
      <c r="Y174" s="8"/>
      <c r="Z174" s="8"/>
      <c r="AA174" s="7">
        <v>0</v>
      </c>
      <c r="AB174" s="8"/>
      <c r="AC174" s="8"/>
      <c r="AD174" s="7">
        <v>0</v>
      </c>
      <c r="AE174" s="8"/>
      <c r="AF174" s="8"/>
      <c r="AG174" s="8">
        <v>0</v>
      </c>
      <c r="AH174" s="8"/>
      <c r="AI174" s="8"/>
      <c r="AJ174" s="8">
        <v>0</v>
      </c>
      <c r="AK174" s="8"/>
      <c r="AL174" s="8"/>
      <c r="AM174" s="7">
        <v>0</v>
      </c>
      <c r="AN174" s="8"/>
      <c r="AO174" s="8"/>
      <c r="AP174" s="7">
        <v>0</v>
      </c>
    </row>
    <row r="175" spans="1:42" ht="12" hidden="1">
      <c r="A175" s="1" t="s">
        <v>18</v>
      </c>
      <c r="D175" s="1" t="s">
        <v>194</v>
      </c>
      <c r="E175" s="1" t="s">
        <v>32</v>
      </c>
      <c r="F175" s="8">
        <f t="shared" si="17"/>
        <v>0</v>
      </c>
      <c r="G175" s="1"/>
      <c r="H175" s="7">
        <f>ROUND(X175,round_as_displayed)</f>
        <v>0</v>
      </c>
      <c r="I175" s="1"/>
      <c r="J175" s="7">
        <f>ROUND(AA175,round_as_displayed)</f>
        <v>0</v>
      </c>
      <c r="K175" s="1"/>
      <c r="L175" s="7">
        <f>ROUND(AD175,round_as_displayed)</f>
        <v>0</v>
      </c>
      <c r="M175" s="1"/>
      <c r="N175" s="7">
        <f>ROUND(AG175,round_as_displayed)</f>
        <v>0</v>
      </c>
      <c r="O175" s="1"/>
      <c r="P175" s="7">
        <f>ROUND(AJ175,round_as_displayed)</f>
        <v>0</v>
      </c>
      <c r="Q175" s="1"/>
      <c r="R175" s="7">
        <f t="shared" si="18"/>
        <v>0</v>
      </c>
      <c r="S175" s="1"/>
      <c r="T175" s="11"/>
      <c r="U175" s="8">
        <f t="shared" si="19"/>
        <v>0</v>
      </c>
      <c r="V175" s="1"/>
      <c r="W175" s="11"/>
      <c r="X175" s="10">
        <v>0</v>
      </c>
      <c r="Y175" s="1"/>
      <c r="Z175" s="11"/>
      <c r="AA175" s="10">
        <v>0</v>
      </c>
      <c r="AB175" s="1"/>
      <c r="AC175" s="11"/>
      <c r="AD175" s="7">
        <v>0</v>
      </c>
      <c r="AE175" s="1"/>
      <c r="AF175" s="11"/>
      <c r="AG175" s="11">
        <v>0</v>
      </c>
      <c r="AH175" s="1"/>
      <c r="AI175" s="11"/>
      <c r="AJ175" s="11">
        <v>0</v>
      </c>
      <c r="AK175" s="1"/>
      <c r="AL175" s="11"/>
      <c r="AM175" s="10">
        <v>0</v>
      </c>
      <c r="AN175" s="1"/>
      <c r="AO175" s="11"/>
      <c r="AP175" s="10">
        <v>0</v>
      </c>
    </row>
    <row r="176" spans="2:42" ht="12">
      <c r="B176" s="44"/>
      <c r="C176" s="44"/>
      <c r="D176" s="44" t="s">
        <v>273</v>
      </c>
      <c r="E176" s="44" t="s">
        <v>32</v>
      </c>
      <c r="F176" s="49">
        <f>SUM(F166:F175)</f>
        <v>99414</v>
      </c>
      <c r="G176" s="44"/>
      <c r="H176" s="49">
        <f>SUM(H166:H175)</f>
        <v>62791</v>
      </c>
      <c r="I176" s="44"/>
      <c r="J176" s="49">
        <f>SUM(J166:J175)</f>
        <v>8800</v>
      </c>
      <c r="K176" s="44"/>
      <c r="L176" s="49">
        <f>SUM(L166:L175)</f>
        <v>19343</v>
      </c>
      <c r="M176" s="44"/>
      <c r="N176" s="49">
        <f>SUM(N166:N175)</f>
        <v>5563</v>
      </c>
      <c r="O176" s="44"/>
      <c r="P176" s="49">
        <f>SUM(P166:P175)</f>
        <v>2917</v>
      </c>
      <c r="Q176" s="44"/>
      <c r="R176" s="49">
        <f>SUM(R166:R175)</f>
        <v>0</v>
      </c>
      <c r="S176" s="1"/>
      <c r="T176" s="9"/>
      <c r="U176" s="9">
        <f>SUM(U166:U175)</f>
        <v>114058.92000000001</v>
      </c>
      <c r="V176" s="1"/>
      <c r="W176" s="9"/>
      <c r="X176" s="9">
        <f>SUM(X166:X175)</f>
        <v>53555.47</v>
      </c>
      <c r="Y176" s="1"/>
      <c r="Z176" s="9"/>
      <c r="AA176" s="9">
        <f>SUM(AA166:AA175)</f>
        <v>13717.25</v>
      </c>
      <c r="AB176" s="1"/>
      <c r="AC176" s="9"/>
      <c r="AD176" s="9">
        <f>SUM(AD166:AD175)</f>
        <v>10709.24</v>
      </c>
      <c r="AE176" s="1"/>
      <c r="AF176" s="9"/>
      <c r="AG176" s="9">
        <f>SUM(AG166:AG175)</f>
        <v>1586</v>
      </c>
      <c r="AH176" s="1"/>
      <c r="AI176" s="9"/>
      <c r="AJ176" s="9">
        <f>SUM(AJ166:AJ175)</f>
        <v>34490.96</v>
      </c>
      <c r="AK176" s="1"/>
      <c r="AL176" s="9"/>
      <c r="AM176" s="9">
        <f>SUM(AM166:AM175)</f>
        <v>0</v>
      </c>
      <c r="AN176" s="1"/>
      <c r="AO176" s="9"/>
      <c r="AP176" s="9">
        <f>SUM(AP166:AP175)</f>
        <v>0</v>
      </c>
    </row>
    <row r="177" spans="4:42" ht="12">
      <c r="D177" s="1"/>
      <c r="E177" s="1"/>
      <c r="F177" s="8"/>
      <c r="G177" s="1"/>
      <c r="H177" s="8"/>
      <c r="I177" s="1"/>
      <c r="J177" s="8"/>
      <c r="K177" s="1"/>
      <c r="L177" s="8"/>
      <c r="M177" s="1"/>
      <c r="N177" s="8"/>
      <c r="O177" s="1"/>
      <c r="P177" s="8"/>
      <c r="Q177" s="1"/>
      <c r="R177" s="8"/>
      <c r="S177" s="1"/>
      <c r="T177" s="8"/>
      <c r="U177" s="8"/>
      <c r="V177" s="1"/>
      <c r="W177" s="8"/>
      <c r="X177" s="8"/>
      <c r="Y177" s="1"/>
      <c r="Z177" s="8"/>
      <c r="AA177" s="8"/>
      <c r="AB177" s="1"/>
      <c r="AC177" s="8"/>
      <c r="AD177" s="8"/>
      <c r="AE177" s="1"/>
      <c r="AF177" s="8"/>
      <c r="AG177" s="8"/>
      <c r="AH177" s="1"/>
      <c r="AI177" s="8"/>
      <c r="AJ177" s="8"/>
      <c r="AK177" s="1"/>
      <c r="AL177" s="8"/>
      <c r="AM177" s="8"/>
      <c r="AN177" s="1"/>
      <c r="AO177" s="8"/>
      <c r="AP177" s="8"/>
    </row>
    <row r="178" spans="2:42" ht="12">
      <c r="B178" s="44"/>
      <c r="C178" s="44" t="s">
        <v>51</v>
      </c>
      <c r="D178" s="47"/>
      <c r="E178" s="44"/>
      <c r="F178" s="45"/>
      <c r="G178" s="45"/>
      <c r="H178" s="46"/>
      <c r="I178" s="45"/>
      <c r="J178" s="46"/>
      <c r="K178" s="45"/>
      <c r="L178" s="46"/>
      <c r="M178" s="45"/>
      <c r="N178" s="46"/>
      <c r="O178" s="45"/>
      <c r="P178" s="46"/>
      <c r="Q178" s="45"/>
      <c r="R178" s="46"/>
      <c r="S178" s="1"/>
      <c r="T178" s="8"/>
      <c r="U178" s="8"/>
      <c r="V178" s="8"/>
      <c r="W178" s="8"/>
      <c r="X178" s="7"/>
      <c r="Y178" s="8"/>
      <c r="Z178" s="8"/>
      <c r="AA178" s="7"/>
      <c r="AB178" s="8"/>
      <c r="AC178" s="8"/>
      <c r="AD178" s="7"/>
      <c r="AE178" s="8"/>
      <c r="AF178" s="8"/>
      <c r="AG178" s="8"/>
      <c r="AH178" s="8"/>
      <c r="AI178" s="8"/>
      <c r="AJ178" s="8"/>
      <c r="AK178" s="8"/>
      <c r="AL178" s="8"/>
      <c r="AM178" s="7"/>
      <c r="AN178" s="8"/>
      <c r="AO178" s="8"/>
      <c r="AP178" s="7"/>
    </row>
    <row r="179" spans="1:42" ht="12">
      <c r="A179" s="1" t="s">
        <v>20</v>
      </c>
      <c r="D179" s="2" t="s">
        <v>422</v>
      </c>
      <c r="E179" s="1" t="s">
        <v>32</v>
      </c>
      <c r="F179" s="8">
        <f aca="true" t="shared" si="20" ref="F179:F188">H179+J179+L179+N179+P179+R179</f>
        <v>289861</v>
      </c>
      <c r="G179" s="8"/>
      <c r="H179" s="7">
        <v>85385</v>
      </c>
      <c r="I179" s="8"/>
      <c r="J179" s="7">
        <v>101446</v>
      </c>
      <c r="K179" s="8"/>
      <c r="L179" s="7">
        <v>20218</v>
      </c>
      <c r="M179" s="8"/>
      <c r="N179" s="7">
        <v>1846</v>
      </c>
      <c r="O179" s="8"/>
      <c r="P179" s="7">
        <v>79301</v>
      </c>
      <c r="Q179" s="8"/>
      <c r="R179" s="7">
        <v>1665</v>
      </c>
      <c r="S179" s="1"/>
      <c r="T179" s="8"/>
      <c r="U179" s="8">
        <f aca="true" t="shared" si="21" ref="U179:U188">X179+AA179+AD179+AG179+AJ179+AM179</f>
        <v>0</v>
      </c>
      <c r="V179" s="8"/>
      <c r="W179" s="8"/>
      <c r="X179" s="7">
        <v>0</v>
      </c>
      <c r="Y179" s="8"/>
      <c r="Z179" s="8"/>
      <c r="AA179" s="7">
        <v>0</v>
      </c>
      <c r="AB179" s="8"/>
      <c r="AC179" s="8"/>
      <c r="AD179" s="7">
        <v>0</v>
      </c>
      <c r="AE179" s="8"/>
      <c r="AF179" s="8"/>
      <c r="AG179" s="8">
        <v>0</v>
      </c>
      <c r="AH179" s="8"/>
      <c r="AI179" s="8"/>
      <c r="AJ179" s="8">
        <v>0</v>
      </c>
      <c r="AK179" s="8"/>
      <c r="AL179" s="8"/>
      <c r="AM179" s="7">
        <v>0</v>
      </c>
      <c r="AN179" s="8"/>
      <c r="AO179" s="8"/>
      <c r="AP179" s="7">
        <v>0</v>
      </c>
    </row>
    <row r="180" spans="1:42" ht="12">
      <c r="A180" s="1" t="s">
        <v>21</v>
      </c>
      <c r="B180" s="44"/>
      <c r="C180" s="44"/>
      <c r="D180" s="47" t="s">
        <v>423</v>
      </c>
      <c r="E180" s="44" t="s">
        <v>32</v>
      </c>
      <c r="F180" s="45">
        <f t="shared" si="20"/>
        <v>453873</v>
      </c>
      <c r="G180" s="45"/>
      <c r="H180" s="46">
        <v>346580</v>
      </c>
      <c r="I180" s="45"/>
      <c r="J180" s="46">
        <v>4312</v>
      </c>
      <c r="K180" s="45"/>
      <c r="L180" s="46">
        <v>95181</v>
      </c>
      <c r="M180" s="45"/>
      <c r="N180" s="46">
        <v>0</v>
      </c>
      <c r="O180" s="45"/>
      <c r="P180" s="46">
        <v>7800</v>
      </c>
      <c r="Q180" s="45"/>
      <c r="R180" s="46">
        <v>0</v>
      </c>
      <c r="S180" s="1"/>
      <c r="T180" s="8"/>
      <c r="U180" s="8">
        <f t="shared" si="21"/>
        <v>332439.96</v>
      </c>
      <c r="V180" s="8"/>
      <c r="W180" s="8"/>
      <c r="X180" s="7">
        <v>203872.72</v>
      </c>
      <c r="Y180" s="8"/>
      <c r="Z180" s="8"/>
      <c r="AA180" s="7">
        <v>12833.19</v>
      </c>
      <c r="AB180" s="8"/>
      <c r="AC180" s="8"/>
      <c r="AD180" s="7">
        <v>40767.51</v>
      </c>
      <c r="AE180" s="8"/>
      <c r="AF180" s="8"/>
      <c r="AG180" s="8">
        <v>0</v>
      </c>
      <c r="AH180" s="8"/>
      <c r="AI180" s="8"/>
      <c r="AJ180" s="8">
        <v>74966.54</v>
      </c>
      <c r="AK180" s="8"/>
      <c r="AL180" s="8"/>
      <c r="AM180" s="7">
        <v>0</v>
      </c>
      <c r="AN180" s="8"/>
      <c r="AO180" s="8"/>
      <c r="AP180" s="7">
        <v>0</v>
      </c>
    </row>
    <row r="181" spans="1:42" ht="12">
      <c r="A181" s="1" t="s">
        <v>22</v>
      </c>
      <c r="D181" s="2" t="s">
        <v>424</v>
      </c>
      <c r="E181" s="1" t="s">
        <v>32</v>
      </c>
      <c r="F181" s="8">
        <f t="shared" si="20"/>
        <v>27997</v>
      </c>
      <c r="G181" s="8"/>
      <c r="H181" s="7">
        <v>22308</v>
      </c>
      <c r="I181" s="8"/>
      <c r="J181" s="7">
        <v>0</v>
      </c>
      <c r="K181" s="8"/>
      <c r="L181" s="7">
        <v>5689</v>
      </c>
      <c r="M181" s="8"/>
      <c r="N181" s="7">
        <v>0</v>
      </c>
      <c r="O181" s="8"/>
      <c r="P181" s="7">
        <v>0</v>
      </c>
      <c r="Q181" s="8"/>
      <c r="R181" s="7">
        <v>0</v>
      </c>
      <c r="S181" s="1"/>
      <c r="T181" s="8"/>
      <c r="U181" s="8">
        <f t="shared" si="21"/>
        <v>0</v>
      </c>
      <c r="V181" s="8"/>
      <c r="W181" s="8"/>
      <c r="X181" s="7">
        <v>0</v>
      </c>
      <c r="Y181" s="8"/>
      <c r="Z181" s="8"/>
      <c r="AA181" s="7">
        <v>0</v>
      </c>
      <c r="AB181" s="8"/>
      <c r="AC181" s="8"/>
      <c r="AD181" s="7">
        <v>0</v>
      </c>
      <c r="AE181" s="8"/>
      <c r="AF181" s="8"/>
      <c r="AG181" s="8">
        <v>0</v>
      </c>
      <c r="AH181" s="8"/>
      <c r="AI181" s="8"/>
      <c r="AJ181" s="8">
        <v>0</v>
      </c>
      <c r="AK181" s="8"/>
      <c r="AL181" s="8"/>
      <c r="AM181" s="7">
        <v>0</v>
      </c>
      <c r="AN181" s="8"/>
      <c r="AO181" s="8"/>
      <c r="AP181" s="7">
        <v>0</v>
      </c>
    </row>
    <row r="182" spans="1:42" ht="12" hidden="1">
      <c r="A182" s="1" t="s">
        <v>23</v>
      </c>
      <c r="D182" s="2" t="s">
        <v>315</v>
      </c>
      <c r="E182" s="1" t="s">
        <v>32</v>
      </c>
      <c r="F182" s="8">
        <f t="shared" si="20"/>
        <v>0</v>
      </c>
      <c r="G182" s="8"/>
      <c r="H182" s="7"/>
      <c r="I182" s="8"/>
      <c r="J182" s="7"/>
      <c r="K182" s="8"/>
      <c r="L182" s="7"/>
      <c r="M182" s="8"/>
      <c r="N182" s="7"/>
      <c r="O182" s="8"/>
      <c r="P182" s="7"/>
      <c r="Q182" s="8"/>
      <c r="R182" s="7"/>
      <c r="S182" s="1"/>
      <c r="T182" s="8"/>
      <c r="U182" s="8">
        <f t="shared" si="21"/>
        <v>0</v>
      </c>
      <c r="V182" s="8"/>
      <c r="W182" s="8"/>
      <c r="X182" s="7">
        <v>0</v>
      </c>
      <c r="Y182" s="8"/>
      <c r="Z182" s="8"/>
      <c r="AA182" s="7">
        <v>0</v>
      </c>
      <c r="AB182" s="8"/>
      <c r="AC182" s="8"/>
      <c r="AD182" s="7">
        <v>0</v>
      </c>
      <c r="AE182" s="8"/>
      <c r="AF182" s="8"/>
      <c r="AG182" s="8">
        <v>0</v>
      </c>
      <c r="AH182" s="8"/>
      <c r="AI182" s="8"/>
      <c r="AJ182" s="8">
        <v>0</v>
      </c>
      <c r="AK182" s="8"/>
      <c r="AL182" s="8"/>
      <c r="AM182" s="7">
        <v>0</v>
      </c>
      <c r="AN182" s="8"/>
      <c r="AO182" s="8"/>
      <c r="AP182" s="7">
        <v>0</v>
      </c>
    </row>
    <row r="183" spans="1:42" ht="12">
      <c r="A183" s="1" t="s">
        <v>24</v>
      </c>
      <c r="B183" s="44"/>
      <c r="C183" s="44"/>
      <c r="D183" s="47" t="s">
        <v>425</v>
      </c>
      <c r="E183" s="44" t="s">
        <v>32</v>
      </c>
      <c r="F183" s="45">
        <f t="shared" si="20"/>
        <v>12199</v>
      </c>
      <c r="G183" s="45"/>
      <c r="H183" s="46">
        <v>9091</v>
      </c>
      <c r="I183" s="45"/>
      <c r="J183" s="46">
        <v>468</v>
      </c>
      <c r="K183" s="45"/>
      <c r="L183" s="46">
        <v>1909</v>
      </c>
      <c r="M183" s="45"/>
      <c r="N183" s="46">
        <v>715</v>
      </c>
      <c r="O183" s="45"/>
      <c r="P183" s="46">
        <v>16</v>
      </c>
      <c r="Q183" s="45"/>
      <c r="R183" s="46">
        <v>0</v>
      </c>
      <c r="S183" s="1"/>
      <c r="T183" s="8"/>
      <c r="U183" s="8">
        <f t="shared" si="21"/>
        <v>3663.57</v>
      </c>
      <c r="V183" s="8"/>
      <c r="W183" s="8"/>
      <c r="X183" s="7">
        <v>0</v>
      </c>
      <c r="Y183" s="8"/>
      <c r="Z183" s="8"/>
      <c r="AA183" s="7">
        <v>0</v>
      </c>
      <c r="AB183" s="8"/>
      <c r="AC183" s="8"/>
      <c r="AD183" s="7">
        <v>0</v>
      </c>
      <c r="AE183" s="8"/>
      <c r="AF183" s="8"/>
      <c r="AG183" s="8">
        <v>3616</v>
      </c>
      <c r="AH183" s="8"/>
      <c r="AI183" s="8"/>
      <c r="AJ183" s="8">
        <v>47.57</v>
      </c>
      <c r="AK183" s="8"/>
      <c r="AL183" s="8"/>
      <c r="AM183" s="7">
        <v>0</v>
      </c>
      <c r="AN183" s="8"/>
      <c r="AO183" s="8"/>
      <c r="AP183" s="7">
        <v>0</v>
      </c>
    </row>
    <row r="184" spans="1:42" ht="12">
      <c r="A184" s="1" t="s">
        <v>25</v>
      </c>
      <c r="D184" s="2" t="s">
        <v>391</v>
      </c>
      <c r="E184" s="1" t="s">
        <v>32</v>
      </c>
      <c r="F184" s="8">
        <f t="shared" si="20"/>
        <v>133596</v>
      </c>
      <c r="G184" s="8"/>
      <c r="H184" s="7">
        <v>85199</v>
      </c>
      <c r="I184" s="8"/>
      <c r="J184" s="7">
        <v>0</v>
      </c>
      <c r="K184" s="8"/>
      <c r="L184" s="7">
        <v>48397</v>
      </c>
      <c r="M184" s="8"/>
      <c r="N184" s="7">
        <v>0</v>
      </c>
      <c r="O184" s="8"/>
      <c r="P184" s="7">
        <v>0</v>
      </c>
      <c r="Q184" s="8"/>
      <c r="R184" s="7">
        <v>0</v>
      </c>
      <c r="S184" s="1"/>
      <c r="T184" s="8"/>
      <c r="U184" s="8">
        <f t="shared" si="21"/>
        <v>0</v>
      </c>
      <c r="V184" s="8"/>
      <c r="W184" s="8"/>
      <c r="X184" s="7">
        <v>0</v>
      </c>
      <c r="Y184" s="8"/>
      <c r="Z184" s="8"/>
      <c r="AA184" s="7">
        <v>0</v>
      </c>
      <c r="AB184" s="8"/>
      <c r="AC184" s="8"/>
      <c r="AD184" s="7">
        <v>0</v>
      </c>
      <c r="AE184" s="8"/>
      <c r="AF184" s="8"/>
      <c r="AG184" s="8">
        <v>0</v>
      </c>
      <c r="AH184" s="8"/>
      <c r="AI184" s="8"/>
      <c r="AJ184" s="8">
        <v>0</v>
      </c>
      <c r="AK184" s="8"/>
      <c r="AL184" s="8"/>
      <c r="AM184" s="7">
        <v>0</v>
      </c>
      <c r="AN184" s="8"/>
      <c r="AO184" s="8"/>
      <c r="AP184" s="7">
        <v>0</v>
      </c>
    </row>
    <row r="185" spans="1:42" ht="12" hidden="1">
      <c r="A185" s="1" t="s">
        <v>306</v>
      </c>
      <c r="D185" s="2" t="s">
        <v>307</v>
      </c>
      <c r="E185" s="1" t="s">
        <v>32</v>
      </c>
      <c r="F185" s="8">
        <f t="shared" si="20"/>
        <v>0</v>
      </c>
      <c r="G185" s="8"/>
      <c r="H185" s="7"/>
      <c r="I185" s="8"/>
      <c r="J185" s="7"/>
      <c r="K185" s="8"/>
      <c r="L185" s="7"/>
      <c r="M185" s="8"/>
      <c r="N185" s="7"/>
      <c r="O185" s="8"/>
      <c r="P185" s="7"/>
      <c r="Q185" s="8"/>
      <c r="R185" s="7"/>
      <c r="S185" s="1"/>
      <c r="T185" s="8"/>
      <c r="U185" s="8">
        <f t="shared" si="21"/>
        <v>0</v>
      </c>
      <c r="V185" s="8"/>
      <c r="W185" s="8"/>
      <c r="X185" s="7">
        <v>0</v>
      </c>
      <c r="Y185" s="8"/>
      <c r="Z185" s="8"/>
      <c r="AA185" s="7">
        <v>0</v>
      </c>
      <c r="AB185" s="8"/>
      <c r="AC185" s="8"/>
      <c r="AD185" s="7">
        <v>0</v>
      </c>
      <c r="AE185" s="8"/>
      <c r="AF185" s="8"/>
      <c r="AG185" s="8">
        <v>0</v>
      </c>
      <c r="AH185" s="8"/>
      <c r="AI185" s="8"/>
      <c r="AJ185" s="8">
        <v>0</v>
      </c>
      <c r="AK185" s="8"/>
      <c r="AL185" s="8"/>
      <c r="AM185" s="7">
        <v>0</v>
      </c>
      <c r="AN185" s="8"/>
      <c r="AO185" s="8"/>
      <c r="AP185" s="7">
        <v>0</v>
      </c>
    </row>
    <row r="186" spans="1:42" ht="12">
      <c r="A186" s="1" t="s">
        <v>322</v>
      </c>
      <c r="B186" s="44"/>
      <c r="C186" s="44"/>
      <c r="D186" s="44" t="s">
        <v>426</v>
      </c>
      <c r="E186" s="44" t="s">
        <v>32</v>
      </c>
      <c r="F186" s="45">
        <f t="shared" si="20"/>
        <v>18331</v>
      </c>
      <c r="G186" s="45"/>
      <c r="H186" s="46">
        <v>14665</v>
      </c>
      <c r="I186" s="45"/>
      <c r="J186" s="46">
        <v>0</v>
      </c>
      <c r="K186" s="45"/>
      <c r="L186" s="46">
        <v>3666</v>
      </c>
      <c r="M186" s="45"/>
      <c r="N186" s="46">
        <v>0</v>
      </c>
      <c r="O186" s="45"/>
      <c r="P186" s="46">
        <v>0</v>
      </c>
      <c r="Q186" s="45"/>
      <c r="R186" s="46">
        <v>0</v>
      </c>
      <c r="S186" s="1"/>
      <c r="T186" s="8"/>
      <c r="U186" s="8">
        <f t="shared" si="21"/>
        <v>0</v>
      </c>
      <c r="V186" s="8"/>
      <c r="W186" s="8"/>
      <c r="X186" s="7">
        <v>0</v>
      </c>
      <c r="Y186" s="8"/>
      <c r="Z186" s="8"/>
      <c r="AA186" s="7">
        <v>0</v>
      </c>
      <c r="AB186" s="8"/>
      <c r="AC186" s="8"/>
      <c r="AD186" s="7">
        <v>0</v>
      </c>
      <c r="AE186" s="8"/>
      <c r="AF186" s="8"/>
      <c r="AG186" s="8">
        <v>0</v>
      </c>
      <c r="AH186" s="8"/>
      <c r="AI186" s="8"/>
      <c r="AJ186" s="8">
        <v>0</v>
      </c>
      <c r="AK186" s="8"/>
      <c r="AL186" s="8"/>
      <c r="AM186" s="7">
        <v>0</v>
      </c>
      <c r="AN186" s="8"/>
      <c r="AO186" s="8"/>
      <c r="AP186" s="7">
        <v>0</v>
      </c>
    </row>
    <row r="187" spans="1:42" ht="12">
      <c r="A187" s="1" t="s">
        <v>26</v>
      </c>
      <c r="D187" s="1" t="s">
        <v>427</v>
      </c>
      <c r="E187" s="1" t="s">
        <v>32</v>
      </c>
      <c r="F187" s="8">
        <f t="shared" si="20"/>
        <v>19162</v>
      </c>
      <c r="G187" s="8"/>
      <c r="H187" s="7">
        <v>15836</v>
      </c>
      <c r="I187" s="8"/>
      <c r="J187" s="7">
        <v>0</v>
      </c>
      <c r="K187" s="8"/>
      <c r="L187" s="7">
        <v>3326</v>
      </c>
      <c r="M187" s="8"/>
      <c r="N187" s="7">
        <v>0</v>
      </c>
      <c r="O187" s="8"/>
      <c r="P187" s="7">
        <v>0</v>
      </c>
      <c r="Q187" s="8"/>
      <c r="R187" s="7">
        <v>0</v>
      </c>
      <c r="S187" s="1"/>
      <c r="T187" s="8"/>
      <c r="U187" s="8">
        <f t="shared" si="21"/>
        <v>0</v>
      </c>
      <c r="V187" s="8"/>
      <c r="W187" s="8"/>
      <c r="X187" s="7">
        <v>0</v>
      </c>
      <c r="Y187" s="8"/>
      <c r="Z187" s="8"/>
      <c r="AA187" s="7">
        <v>0</v>
      </c>
      <c r="AB187" s="8"/>
      <c r="AC187" s="8"/>
      <c r="AD187" s="7">
        <v>0</v>
      </c>
      <c r="AE187" s="8"/>
      <c r="AF187" s="8"/>
      <c r="AG187" s="8">
        <v>0</v>
      </c>
      <c r="AH187" s="8"/>
      <c r="AI187" s="8"/>
      <c r="AJ187" s="8">
        <v>0</v>
      </c>
      <c r="AK187" s="8"/>
      <c r="AL187" s="8"/>
      <c r="AM187" s="7">
        <v>0</v>
      </c>
      <c r="AN187" s="8"/>
      <c r="AO187" s="8"/>
      <c r="AP187" s="7">
        <v>0</v>
      </c>
    </row>
    <row r="188" spans="1:42" ht="12">
      <c r="A188" s="1" t="s">
        <v>27</v>
      </c>
      <c r="B188" s="44"/>
      <c r="C188" s="44"/>
      <c r="D188" s="44" t="s">
        <v>428</v>
      </c>
      <c r="E188" s="44" t="s">
        <v>32</v>
      </c>
      <c r="F188" s="45">
        <f t="shared" si="20"/>
        <v>9214</v>
      </c>
      <c r="G188" s="44"/>
      <c r="H188" s="46">
        <v>7615</v>
      </c>
      <c r="I188" s="44"/>
      <c r="J188" s="46">
        <v>0</v>
      </c>
      <c r="K188" s="44"/>
      <c r="L188" s="46">
        <v>1599</v>
      </c>
      <c r="M188" s="44"/>
      <c r="N188" s="46">
        <v>0</v>
      </c>
      <c r="O188" s="44"/>
      <c r="P188" s="46">
        <v>0</v>
      </c>
      <c r="Q188" s="44"/>
      <c r="R188" s="46">
        <v>0</v>
      </c>
      <c r="S188" s="1"/>
      <c r="T188" s="11"/>
      <c r="U188" s="8">
        <f t="shared" si="21"/>
        <v>0</v>
      </c>
      <c r="V188" s="1"/>
      <c r="W188" s="11"/>
      <c r="X188" s="10">
        <v>0</v>
      </c>
      <c r="Y188" s="1"/>
      <c r="Z188" s="11"/>
      <c r="AA188" s="10">
        <v>0</v>
      </c>
      <c r="AB188" s="1"/>
      <c r="AC188" s="11"/>
      <c r="AD188" s="7">
        <v>0</v>
      </c>
      <c r="AE188" s="1"/>
      <c r="AF188" s="11"/>
      <c r="AG188" s="11">
        <v>0</v>
      </c>
      <c r="AH188" s="1"/>
      <c r="AI188" s="11"/>
      <c r="AJ188" s="11">
        <v>0</v>
      </c>
      <c r="AK188" s="1"/>
      <c r="AL188" s="11"/>
      <c r="AM188" s="10">
        <v>0</v>
      </c>
      <c r="AN188" s="1"/>
      <c r="AO188" s="11"/>
      <c r="AP188" s="10">
        <v>0</v>
      </c>
    </row>
    <row r="189" spans="4:42" ht="12">
      <c r="D189" s="1" t="s">
        <v>275</v>
      </c>
      <c r="E189" s="1" t="s">
        <v>32</v>
      </c>
      <c r="F189" s="9">
        <f>SUM(F179:F188)</f>
        <v>964233</v>
      </c>
      <c r="G189" s="1"/>
      <c r="H189" s="9">
        <f>SUM(H179:H188)</f>
        <v>586679</v>
      </c>
      <c r="I189" s="1"/>
      <c r="J189" s="9">
        <f>SUM(J179:J188)</f>
        <v>106226</v>
      </c>
      <c r="K189" s="1"/>
      <c r="L189" s="9">
        <f>SUM(L179:L188)</f>
        <v>179985</v>
      </c>
      <c r="M189" s="1"/>
      <c r="N189" s="9">
        <f>SUM(N179:N188)</f>
        <v>2561</v>
      </c>
      <c r="O189" s="1"/>
      <c r="P189" s="9">
        <f>SUM(P179:P188)</f>
        <v>87117</v>
      </c>
      <c r="Q189" s="1"/>
      <c r="R189" s="9">
        <f>SUM(R179:R188)</f>
        <v>1665</v>
      </c>
      <c r="S189" s="1"/>
      <c r="T189" s="9"/>
      <c r="U189" s="9">
        <f>SUM(U179:U188)</f>
        <v>336103.53</v>
      </c>
      <c r="V189" s="1"/>
      <c r="W189" s="9"/>
      <c r="X189" s="9">
        <f>SUM(X179:X188)</f>
        <v>203872.72</v>
      </c>
      <c r="Y189" s="1"/>
      <c r="Z189" s="9"/>
      <c r="AA189" s="9">
        <f>SUM(AA179:AA188)</f>
        <v>12833.19</v>
      </c>
      <c r="AB189" s="1"/>
      <c r="AC189" s="9"/>
      <c r="AD189" s="9">
        <f>SUM(AD179:AD188)</f>
        <v>40767.51</v>
      </c>
      <c r="AE189" s="1"/>
      <c r="AF189" s="9"/>
      <c r="AG189" s="9">
        <f>SUM(AG179:AG188)</f>
        <v>3616</v>
      </c>
      <c r="AH189" s="1"/>
      <c r="AI189" s="9"/>
      <c r="AJ189" s="9">
        <f>SUM(AJ179:AJ188)</f>
        <v>75014.11</v>
      </c>
      <c r="AK189" s="1"/>
      <c r="AL189" s="9"/>
      <c r="AM189" s="9">
        <f>SUM(AM179:AM188)</f>
        <v>0</v>
      </c>
      <c r="AN189" s="1"/>
      <c r="AO189" s="9"/>
      <c r="AP189" s="9">
        <f>SUM(AP179:AP188)</f>
        <v>0</v>
      </c>
    </row>
    <row r="190" spans="2:42" ht="12">
      <c r="B190" s="44"/>
      <c r="C190" s="44"/>
      <c r="D190" s="44"/>
      <c r="E190" s="44"/>
      <c r="F190" s="51"/>
      <c r="G190" s="44"/>
      <c r="H190" s="51"/>
      <c r="I190" s="44"/>
      <c r="J190" s="51"/>
      <c r="K190" s="44"/>
      <c r="L190" s="51"/>
      <c r="M190" s="44"/>
      <c r="N190" s="51"/>
      <c r="O190" s="44"/>
      <c r="P190" s="51"/>
      <c r="Q190" s="44"/>
      <c r="R190" s="51"/>
      <c r="S190" s="1"/>
      <c r="T190" s="12"/>
      <c r="U190" s="12"/>
      <c r="V190" s="1"/>
      <c r="W190" s="12"/>
      <c r="X190" s="12"/>
      <c r="Y190" s="1"/>
      <c r="Z190" s="12"/>
      <c r="AA190" s="12"/>
      <c r="AB190" s="1"/>
      <c r="AC190" s="12"/>
      <c r="AD190" s="12"/>
      <c r="AE190" s="1"/>
      <c r="AF190" s="12"/>
      <c r="AG190" s="12"/>
      <c r="AH190" s="1"/>
      <c r="AI190" s="12"/>
      <c r="AJ190" s="12"/>
      <c r="AK190" s="1"/>
      <c r="AL190" s="12"/>
      <c r="AM190" s="12"/>
      <c r="AN190" s="1"/>
      <c r="AO190" s="12"/>
      <c r="AP190" s="12"/>
    </row>
    <row r="191" spans="3:18" s="8" customFormat="1" ht="12">
      <c r="C191" s="1" t="s">
        <v>466</v>
      </c>
      <c r="F191" s="11">
        <f>H191+J191+L191+N191+P191+R191</f>
        <v>23607</v>
      </c>
      <c r="H191" s="11">
        <v>18886</v>
      </c>
      <c r="J191" s="11">
        <v>0</v>
      </c>
      <c r="L191" s="11">
        <v>4721</v>
      </c>
      <c r="N191" s="11">
        <v>0</v>
      </c>
      <c r="P191" s="11">
        <v>0</v>
      </c>
      <c r="R191" s="11">
        <v>0</v>
      </c>
    </row>
    <row r="192" spans="4:42" ht="12" hidden="1">
      <c r="D192" s="1"/>
      <c r="E192" s="1"/>
      <c r="F192" s="8"/>
      <c r="G192" s="1"/>
      <c r="H192" s="7"/>
      <c r="I192" s="1"/>
      <c r="J192" s="7"/>
      <c r="K192" s="1"/>
      <c r="L192" s="7"/>
      <c r="M192" s="1"/>
      <c r="N192" s="7"/>
      <c r="O192" s="1"/>
      <c r="P192" s="7"/>
      <c r="Q192" s="1"/>
      <c r="R192" s="7"/>
      <c r="S192" s="1"/>
      <c r="T192" s="8"/>
      <c r="U192" s="8"/>
      <c r="V192" s="1"/>
      <c r="W192" s="8"/>
      <c r="X192" s="7"/>
      <c r="Y192" s="1"/>
      <c r="Z192" s="8"/>
      <c r="AA192" s="7"/>
      <c r="AB192" s="1"/>
      <c r="AC192" s="8"/>
      <c r="AD192" s="7"/>
      <c r="AE192" s="1"/>
      <c r="AF192" s="8"/>
      <c r="AG192" s="8"/>
      <c r="AH192" s="1"/>
      <c r="AI192" s="8"/>
      <c r="AJ192" s="8"/>
      <c r="AK192" s="1"/>
      <c r="AL192" s="8"/>
      <c r="AM192" s="7"/>
      <c r="AN192" s="1"/>
      <c r="AO192" s="8"/>
      <c r="AP192" s="7"/>
    </row>
    <row r="193" spans="1:42" ht="12" hidden="1">
      <c r="A193" s="1" t="s">
        <v>321</v>
      </c>
      <c r="C193" s="1" t="s">
        <v>28</v>
      </c>
      <c r="D193" s="1"/>
      <c r="E193" s="1" t="s">
        <v>32</v>
      </c>
      <c r="F193" s="11">
        <f>SUM(H193:R193)</f>
        <v>0</v>
      </c>
      <c r="G193" s="8"/>
      <c r="H193" s="7"/>
      <c r="I193" s="8"/>
      <c r="J193" s="7"/>
      <c r="K193" s="8"/>
      <c r="L193" s="7"/>
      <c r="M193" s="8"/>
      <c r="N193" s="7"/>
      <c r="O193" s="8"/>
      <c r="P193" s="7"/>
      <c r="Q193" s="8"/>
      <c r="R193" s="7">
        <v>0</v>
      </c>
      <c r="S193" s="1"/>
      <c r="T193" s="11"/>
      <c r="U193" s="11">
        <f>SUM(X193:AM193)</f>
        <v>473948.24999999994</v>
      </c>
      <c r="V193" s="8"/>
      <c r="W193" s="8"/>
      <c r="X193" s="7">
        <v>383590.22</v>
      </c>
      <c r="Y193" s="8"/>
      <c r="Z193" s="8"/>
      <c r="AA193" s="7">
        <v>10271.25</v>
      </c>
      <c r="AB193" s="8"/>
      <c r="AC193" s="8"/>
      <c r="AD193" s="7">
        <v>76704.81</v>
      </c>
      <c r="AE193" s="8"/>
      <c r="AF193" s="8"/>
      <c r="AG193" s="8">
        <v>0</v>
      </c>
      <c r="AH193" s="8"/>
      <c r="AI193" s="8"/>
      <c r="AJ193" s="8">
        <v>3381.97</v>
      </c>
      <c r="AK193" s="8"/>
      <c r="AL193" s="8"/>
      <c r="AM193" s="7">
        <v>0</v>
      </c>
      <c r="AN193" s="8"/>
      <c r="AO193" s="8"/>
      <c r="AP193" s="7">
        <v>0</v>
      </c>
    </row>
    <row r="194" spans="2:42" ht="12">
      <c r="B194" s="44"/>
      <c r="C194" s="44"/>
      <c r="D194" s="47" t="s">
        <v>277</v>
      </c>
      <c r="E194" s="44" t="s">
        <v>32</v>
      </c>
      <c r="F194" s="49">
        <f>SUM(+F15+F119+F133+F135+F144+F163+F176+F189+F193)+F191</f>
        <v>2368106</v>
      </c>
      <c r="G194" s="44"/>
      <c r="H194" s="49">
        <f>SUM(+H15+H119+H133+H135+H144+H163+H176+H189+H193)+H191</f>
        <v>1370493</v>
      </c>
      <c r="I194" s="44"/>
      <c r="J194" s="49">
        <f>SUM(+J15+J119+J133+J135+J144+J163+J176+J189+J193)+J191</f>
        <v>275169</v>
      </c>
      <c r="K194" s="44"/>
      <c r="L194" s="49">
        <f>SUM(+L15+L119+L133+L135+L144+L163+L176+L189+L193)+L191</f>
        <v>396844</v>
      </c>
      <c r="M194" s="44"/>
      <c r="N194" s="49">
        <f>SUM(+N15+N119+N133+N135+N144+N163+N176+N189+N193)+N191</f>
        <v>15816</v>
      </c>
      <c r="O194" s="44"/>
      <c r="P194" s="49">
        <f>SUM(+P15+P119+P133+P135+P144+P163+P176+P189+P193)+P191</f>
        <v>202489</v>
      </c>
      <c r="Q194" s="44"/>
      <c r="R194" s="49">
        <f>SUM(+R15+R119+R133+R135+R144+R163+R176+R189+R193)+R191</f>
        <v>107295</v>
      </c>
      <c r="S194" s="1"/>
      <c r="T194" s="9"/>
      <c r="U194" s="9">
        <f>SUM(+U15+U119+U133+U135+U144+U163+U176+U189+U193)</f>
        <v>2325548.7699999996</v>
      </c>
      <c r="V194" s="1"/>
      <c r="W194" s="9"/>
      <c r="X194" s="9">
        <f>SUM(+X15+X119+X133+X135+X144+X163+X176+X189+X193)</f>
        <v>1154315</v>
      </c>
      <c r="Y194" s="1"/>
      <c r="Z194" s="9"/>
      <c r="AA194" s="9">
        <f>SUM(+AA15+AA119+AA133+AA135+AA144+AA163+AA176+AA189+AA193)</f>
        <v>148225.21</v>
      </c>
      <c r="AB194" s="1"/>
      <c r="AC194" s="9"/>
      <c r="AD194" s="9">
        <f>SUM(+AD15+AD119+AD133+AD135+AD144+AD163+AD176+AD189+AD193)</f>
        <v>230340.72</v>
      </c>
      <c r="AE194" s="1"/>
      <c r="AF194" s="9"/>
      <c r="AG194" s="9">
        <f>SUM(+AG15+AG119+AG133+AG135+AG144+AG163+AG176+AG189+AG193)</f>
        <v>14057.9</v>
      </c>
      <c r="AH194" s="1"/>
      <c r="AI194" s="9"/>
      <c r="AJ194" s="9">
        <f>SUM(+AJ15+AJ119+AJ133+AJ135+AJ144+AJ163+AJ176+AJ189+AJ193)</f>
        <v>269929.88999999996</v>
      </c>
      <c r="AK194" s="1"/>
      <c r="AL194" s="9"/>
      <c r="AM194" s="9">
        <f>SUM(+AM15+AM119+AM133+AM135+AM144+AM163+AM176+AM189+AM193)</f>
        <v>508680.05</v>
      </c>
      <c r="AN194" s="1"/>
      <c r="AO194" s="9"/>
      <c r="AP194" s="9">
        <f>SUM(+AP15+AP119+AP133+AP135+AP144+AP163+AP176+AP189+AP193)</f>
        <v>0</v>
      </c>
    </row>
    <row r="195" spans="5:42" ht="12">
      <c r="E195" s="1"/>
      <c r="F195" s="8"/>
      <c r="G195" s="1"/>
      <c r="H195" s="8"/>
      <c r="I195" s="1"/>
      <c r="J195" s="8"/>
      <c r="K195" s="1"/>
      <c r="L195" s="8"/>
      <c r="M195" s="1"/>
      <c r="N195" s="8"/>
      <c r="O195" s="1"/>
      <c r="P195" s="8"/>
      <c r="Q195" s="1"/>
      <c r="R195" s="8"/>
      <c r="S195" s="1"/>
      <c r="T195" s="1"/>
      <c r="U195" s="8"/>
      <c r="V195" s="1"/>
      <c r="W195" s="1"/>
      <c r="X195" s="8"/>
      <c r="Y195" s="1"/>
      <c r="Z195" s="1"/>
      <c r="AA195" s="8"/>
      <c r="AB195" s="1"/>
      <c r="AC195" s="1"/>
      <c r="AD195" s="8"/>
      <c r="AE195" s="1"/>
      <c r="AF195" s="1"/>
      <c r="AG195" s="8"/>
      <c r="AH195" s="1"/>
      <c r="AI195" s="1"/>
      <c r="AJ195" s="8"/>
      <c r="AK195" s="1"/>
      <c r="AL195" s="1"/>
      <c r="AM195" s="12"/>
      <c r="AN195" s="1"/>
      <c r="AO195" s="1"/>
      <c r="AP195" s="12"/>
    </row>
    <row r="196" spans="2:41" ht="12" customHeight="1">
      <c r="B196" s="44" t="s">
        <v>114</v>
      </c>
      <c r="C196" s="44"/>
      <c r="D196" s="47"/>
      <c r="E196" s="44"/>
      <c r="F196" s="44"/>
      <c r="G196" s="44"/>
      <c r="H196" s="48"/>
      <c r="I196" s="44"/>
      <c r="J196" s="48"/>
      <c r="K196" s="44"/>
      <c r="L196" s="48"/>
      <c r="M196" s="44"/>
      <c r="N196" s="48"/>
      <c r="O196" s="44"/>
      <c r="P196" s="48"/>
      <c r="Q196" s="44"/>
      <c r="R196" s="48"/>
      <c r="S196" s="1"/>
      <c r="T196" s="1"/>
      <c r="V196" s="1"/>
      <c r="W196" s="1"/>
      <c r="Y196" s="1"/>
      <c r="Z196" s="1"/>
      <c r="AB196" s="1"/>
      <c r="AC196" s="1"/>
      <c r="AE196" s="1"/>
      <c r="AF196" s="1"/>
      <c r="AH196" s="1"/>
      <c r="AI196" s="1"/>
      <c r="AK196" s="1"/>
      <c r="AL196" s="1"/>
      <c r="AN196" s="1"/>
      <c r="AO196" s="1"/>
    </row>
    <row r="197" spans="3:41" ht="12" customHeight="1">
      <c r="C197" s="1" t="s">
        <v>115</v>
      </c>
      <c r="E197" s="1"/>
      <c r="G197" s="1"/>
      <c r="I197" s="1"/>
      <c r="K197" s="1"/>
      <c r="M197" s="1"/>
      <c r="N197" s="4"/>
      <c r="O197" s="1"/>
      <c r="P197" s="4"/>
      <c r="Q197" s="1"/>
      <c r="S197" s="1"/>
      <c r="T197" s="1"/>
      <c r="V197" s="1"/>
      <c r="W197" s="1"/>
      <c r="Y197" s="1"/>
      <c r="Z197" s="1"/>
      <c r="AB197" s="1"/>
      <c r="AC197" s="1"/>
      <c r="AE197" s="1"/>
      <c r="AF197" s="1"/>
      <c r="AH197" s="1"/>
      <c r="AI197" s="1"/>
      <c r="AK197" s="1"/>
      <c r="AL197" s="1"/>
      <c r="AN197" s="1"/>
      <c r="AO197" s="1"/>
    </row>
    <row r="198" spans="1:42" ht="12">
      <c r="A198" s="1" t="s">
        <v>279</v>
      </c>
      <c r="B198" s="44"/>
      <c r="C198" s="44"/>
      <c r="D198" s="47" t="s">
        <v>488</v>
      </c>
      <c r="E198" s="44" t="s">
        <v>32</v>
      </c>
      <c r="F198" s="45">
        <f>H198+J198+L198+N198+P198+R198</f>
        <v>10190</v>
      </c>
      <c r="G198" s="45"/>
      <c r="H198" s="46">
        <v>0</v>
      </c>
      <c r="I198" s="45"/>
      <c r="J198" s="46">
        <v>0</v>
      </c>
      <c r="K198" s="45"/>
      <c r="L198" s="46">
        <v>0</v>
      </c>
      <c r="M198" s="45"/>
      <c r="N198" s="46">
        <v>2423</v>
      </c>
      <c r="O198" s="45"/>
      <c r="P198" s="46">
        <v>7767</v>
      </c>
      <c r="Q198" s="45"/>
      <c r="R198" s="46">
        <v>0</v>
      </c>
      <c r="S198" s="1"/>
      <c r="T198" s="8"/>
      <c r="U198" s="8">
        <f>X198+AA198+AD198+AG198+AJ198+AM198</f>
        <v>220694.71</v>
      </c>
      <c r="V198" s="8"/>
      <c r="W198" s="8"/>
      <c r="X198" s="7">
        <v>103491.4</v>
      </c>
      <c r="Y198" s="8"/>
      <c r="Z198" s="8"/>
      <c r="AA198" s="7">
        <v>7349.38</v>
      </c>
      <c r="AB198" s="8"/>
      <c r="AC198" s="8"/>
      <c r="AD198" s="7">
        <v>37406.33</v>
      </c>
      <c r="AE198" s="8"/>
      <c r="AF198" s="8"/>
      <c r="AG198" s="8">
        <v>0</v>
      </c>
      <c r="AH198" s="8"/>
      <c r="AI198" s="8"/>
      <c r="AJ198" s="8">
        <v>72447.6</v>
      </c>
      <c r="AK198" s="8"/>
      <c r="AL198" s="8"/>
      <c r="AM198" s="7">
        <v>0</v>
      </c>
      <c r="AN198" s="8"/>
      <c r="AO198" s="8"/>
      <c r="AP198" s="7">
        <v>0</v>
      </c>
    </row>
    <row r="199" spans="1:42" ht="12">
      <c r="A199" s="1" t="s">
        <v>279</v>
      </c>
      <c r="D199" s="2" t="s">
        <v>419</v>
      </c>
      <c r="E199" s="1" t="s">
        <v>32</v>
      </c>
      <c r="F199" s="8">
        <f aca="true" t="shared" si="22" ref="F199:F208">H199+J199+L199+N199+P199+R199</f>
        <v>200000</v>
      </c>
      <c r="G199" s="8"/>
      <c r="H199" s="7">
        <v>32619</v>
      </c>
      <c r="I199" s="8"/>
      <c r="J199" s="7">
        <v>0</v>
      </c>
      <c r="K199" s="8"/>
      <c r="L199" s="7">
        <v>8481</v>
      </c>
      <c r="M199" s="8"/>
      <c r="N199" s="7">
        <v>0</v>
      </c>
      <c r="O199" s="8"/>
      <c r="P199" s="7">
        <v>158900</v>
      </c>
      <c r="Q199" s="8"/>
      <c r="R199" s="7">
        <v>0</v>
      </c>
      <c r="S199" s="1"/>
      <c r="T199" s="8"/>
      <c r="U199" s="8">
        <f>X199+AA199+AD199+AG199+AJ199+AM199</f>
        <v>220694.71</v>
      </c>
      <c r="V199" s="8"/>
      <c r="W199" s="8"/>
      <c r="X199" s="7">
        <v>103491.4</v>
      </c>
      <c r="Y199" s="8"/>
      <c r="Z199" s="8"/>
      <c r="AA199" s="7">
        <v>7349.38</v>
      </c>
      <c r="AB199" s="8"/>
      <c r="AC199" s="8"/>
      <c r="AD199" s="7">
        <v>37406.33</v>
      </c>
      <c r="AE199" s="8"/>
      <c r="AF199" s="8"/>
      <c r="AG199" s="8">
        <v>0</v>
      </c>
      <c r="AH199" s="8"/>
      <c r="AI199" s="8"/>
      <c r="AJ199" s="8">
        <v>72447.6</v>
      </c>
      <c r="AK199" s="8"/>
      <c r="AL199" s="8"/>
      <c r="AM199" s="7">
        <v>0</v>
      </c>
      <c r="AN199" s="8"/>
      <c r="AO199" s="8"/>
      <c r="AP199" s="7">
        <v>0</v>
      </c>
    </row>
    <row r="200" spans="1:42" ht="12">
      <c r="A200" s="1" t="s">
        <v>279</v>
      </c>
      <c r="B200" s="44"/>
      <c r="C200" s="44"/>
      <c r="D200" s="47" t="s">
        <v>409</v>
      </c>
      <c r="E200" s="44" t="s">
        <v>32</v>
      </c>
      <c r="F200" s="45">
        <f t="shared" si="22"/>
        <v>2073</v>
      </c>
      <c r="G200" s="45"/>
      <c r="H200" s="46">
        <v>2000</v>
      </c>
      <c r="I200" s="45"/>
      <c r="J200" s="46">
        <v>0</v>
      </c>
      <c r="K200" s="45"/>
      <c r="L200" s="46">
        <v>73</v>
      </c>
      <c r="M200" s="45"/>
      <c r="N200" s="46">
        <v>0</v>
      </c>
      <c r="O200" s="45"/>
      <c r="P200" s="46">
        <v>0</v>
      </c>
      <c r="Q200" s="45"/>
      <c r="R200" s="46">
        <v>0</v>
      </c>
      <c r="S200" s="1"/>
      <c r="T200" s="8"/>
      <c r="U200" s="8">
        <f>X200+AA200+AD200+AG200+AJ200+AM200</f>
        <v>220694.71</v>
      </c>
      <c r="V200" s="8"/>
      <c r="W200" s="8"/>
      <c r="X200" s="7">
        <v>103491.4</v>
      </c>
      <c r="Y200" s="8"/>
      <c r="Z200" s="8"/>
      <c r="AA200" s="7">
        <v>7349.38</v>
      </c>
      <c r="AB200" s="8"/>
      <c r="AC200" s="8"/>
      <c r="AD200" s="7">
        <v>37406.33</v>
      </c>
      <c r="AE200" s="8"/>
      <c r="AF200" s="8"/>
      <c r="AG200" s="8">
        <v>0</v>
      </c>
      <c r="AH200" s="8"/>
      <c r="AI200" s="8"/>
      <c r="AJ200" s="8">
        <v>72447.6</v>
      </c>
      <c r="AK200" s="8"/>
      <c r="AL200" s="8"/>
      <c r="AM200" s="7">
        <v>0</v>
      </c>
      <c r="AN200" s="8"/>
      <c r="AO200" s="8"/>
      <c r="AP200" s="7">
        <v>0</v>
      </c>
    </row>
    <row r="201" spans="1:42" ht="12" hidden="1">
      <c r="A201" s="1" t="s">
        <v>372</v>
      </c>
      <c r="D201" s="1" t="s">
        <v>475</v>
      </c>
      <c r="E201" s="56" t="s">
        <v>31</v>
      </c>
      <c r="F201" s="8">
        <f t="shared" si="22"/>
        <v>0</v>
      </c>
      <c r="G201" s="8"/>
      <c r="H201" s="7"/>
      <c r="I201" s="8"/>
      <c r="J201" s="7"/>
      <c r="K201" s="8"/>
      <c r="L201" s="7"/>
      <c r="M201" s="8"/>
      <c r="N201" s="7"/>
      <c r="O201" s="8"/>
      <c r="P201" s="7"/>
      <c r="Q201" s="8"/>
      <c r="R201" s="7">
        <v>0</v>
      </c>
      <c r="S201" s="1"/>
      <c r="T201" s="8"/>
      <c r="U201" s="8">
        <f>X201+AA201+AD201+AG201+AJ201+AM201</f>
        <v>5322.870000000001</v>
      </c>
      <c r="V201" s="8"/>
      <c r="W201" s="8"/>
      <c r="X201" s="7">
        <v>4410.85</v>
      </c>
      <c r="Y201" s="8"/>
      <c r="Z201" s="8"/>
      <c r="AA201" s="7">
        <v>30</v>
      </c>
      <c r="AB201" s="8"/>
      <c r="AC201" s="8"/>
      <c r="AD201" s="7">
        <v>882.02</v>
      </c>
      <c r="AE201" s="8"/>
      <c r="AF201" s="8"/>
      <c r="AG201" s="8">
        <v>0</v>
      </c>
      <c r="AH201" s="8"/>
      <c r="AI201" s="8"/>
      <c r="AJ201" s="8">
        <v>0</v>
      </c>
      <c r="AK201" s="8"/>
      <c r="AL201" s="8"/>
      <c r="AM201" s="7">
        <v>0</v>
      </c>
      <c r="AN201" s="8"/>
      <c r="AO201" s="8"/>
      <c r="AP201" s="7">
        <v>0</v>
      </c>
    </row>
    <row r="202" spans="1:42" ht="12">
      <c r="A202" s="1" t="s">
        <v>204</v>
      </c>
      <c r="D202" s="2" t="s">
        <v>430</v>
      </c>
      <c r="E202" s="1" t="s">
        <v>32</v>
      </c>
      <c r="F202" s="8">
        <f t="shared" si="22"/>
        <v>630354</v>
      </c>
      <c r="G202" s="8"/>
      <c r="H202" s="7">
        <v>429779</v>
      </c>
      <c r="I202" s="8"/>
      <c r="J202" s="7">
        <v>6623</v>
      </c>
      <c r="K202" s="8"/>
      <c r="L202" s="7">
        <v>132393</v>
      </c>
      <c r="M202" s="8"/>
      <c r="N202" s="7">
        <v>1391</v>
      </c>
      <c r="O202" s="8"/>
      <c r="P202" s="7">
        <v>58823</v>
      </c>
      <c r="Q202" s="8"/>
      <c r="R202" s="7">
        <v>1345</v>
      </c>
      <c r="S202" s="1"/>
      <c r="T202" s="8"/>
      <c r="U202" s="8">
        <f>X202+AA202+AD202+AG202+AJ202+AM202</f>
        <v>2109170.57</v>
      </c>
      <c r="V202" s="8"/>
      <c r="W202" s="8"/>
      <c r="X202" s="7">
        <v>621447.1</v>
      </c>
      <c r="Y202" s="8"/>
      <c r="Z202" s="8"/>
      <c r="AA202" s="7">
        <v>342779.85</v>
      </c>
      <c r="AB202" s="8"/>
      <c r="AC202" s="8"/>
      <c r="AD202" s="7">
        <v>124267.98</v>
      </c>
      <c r="AE202" s="8"/>
      <c r="AF202" s="8"/>
      <c r="AG202" s="8">
        <v>4857.95</v>
      </c>
      <c r="AH202" s="8"/>
      <c r="AI202" s="8"/>
      <c r="AJ202" s="8">
        <v>989636.47</v>
      </c>
      <c r="AK202" s="8"/>
      <c r="AL202" s="8"/>
      <c r="AM202" s="7">
        <v>26181.22</v>
      </c>
      <c r="AN202" s="8"/>
      <c r="AO202" s="8"/>
      <c r="AP202" s="7">
        <v>0</v>
      </c>
    </row>
    <row r="203" spans="2:42" ht="12">
      <c r="B203" s="44"/>
      <c r="C203" s="44"/>
      <c r="D203" s="47" t="s">
        <v>431</v>
      </c>
      <c r="E203" s="44"/>
      <c r="F203" s="45">
        <f t="shared" si="22"/>
        <v>261879</v>
      </c>
      <c r="G203" s="45"/>
      <c r="H203" s="46">
        <v>165560</v>
      </c>
      <c r="I203" s="45"/>
      <c r="J203" s="46">
        <v>13383</v>
      </c>
      <c r="K203" s="45"/>
      <c r="L203" s="46">
        <v>51001</v>
      </c>
      <c r="M203" s="45"/>
      <c r="N203" s="46">
        <v>0</v>
      </c>
      <c r="O203" s="45"/>
      <c r="P203" s="46">
        <v>26063</v>
      </c>
      <c r="Q203" s="45"/>
      <c r="R203" s="46">
        <v>5872</v>
      </c>
      <c r="S203" s="1"/>
      <c r="T203" s="8"/>
      <c r="U203" s="8"/>
      <c r="V203" s="8"/>
      <c r="W203" s="8"/>
      <c r="X203" s="7"/>
      <c r="Y203" s="8"/>
      <c r="Z203" s="8"/>
      <c r="AA203" s="7"/>
      <c r="AB203" s="8"/>
      <c r="AC203" s="8"/>
      <c r="AD203" s="7"/>
      <c r="AE203" s="8"/>
      <c r="AF203" s="8"/>
      <c r="AG203" s="8"/>
      <c r="AH203" s="8"/>
      <c r="AI203" s="8"/>
      <c r="AJ203" s="8"/>
      <c r="AK203" s="8"/>
      <c r="AL203" s="8"/>
      <c r="AM203" s="7"/>
      <c r="AN203" s="8"/>
      <c r="AO203" s="8"/>
      <c r="AP203" s="7"/>
    </row>
    <row r="204" spans="3:42" ht="12">
      <c r="C204" s="1" t="s">
        <v>476</v>
      </c>
      <c r="D204" s="2" t="s">
        <v>483</v>
      </c>
      <c r="E204" s="1"/>
      <c r="F204" s="8">
        <f>H204+J204+L204+N204+P204+R204</f>
        <v>3430</v>
      </c>
      <c r="G204" s="8"/>
      <c r="H204" s="7">
        <v>2722</v>
      </c>
      <c r="I204" s="8"/>
      <c r="J204" s="7">
        <v>0</v>
      </c>
      <c r="K204" s="8"/>
      <c r="L204" s="7">
        <v>708</v>
      </c>
      <c r="M204" s="8"/>
      <c r="N204" s="7">
        <v>0</v>
      </c>
      <c r="O204" s="8"/>
      <c r="P204" s="7">
        <v>0</v>
      </c>
      <c r="Q204" s="8"/>
      <c r="R204" s="7">
        <v>0</v>
      </c>
      <c r="S204" s="1"/>
      <c r="T204" s="8"/>
      <c r="U204" s="8"/>
      <c r="V204" s="8"/>
      <c r="W204" s="8"/>
      <c r="X204" s="7"/>
      <c r="Y204" s="8"/>
      <c r="Z204" s="8"/>
      <c r="AA204" s="7"/>
      <c r="AB204" s="8"/>
      <c r="AC204" s="8"/>
      <c r="AD204" s="7"/>
      <c r="AE204" s="8"/>
      <c r="AF204" s="8"/>
      <c r="AG204" s="8"/>
      <c r="AH204" s="8"/>
      <c r="AI204" s="8"/>
      <c r="AJ204" s="8"/>
      <c r="AK204" s="8"/>
      <c r="AL204" s="8"/>
      <c r="AM204" s="7"/>
      <c r="AN204" s="8"/>
      <c r="AO204" s="8"/>
      <c r="AP204" s="7"/>
    </row>
    <row r="205" spans="2:42" ht="12">
      <c r="B205" s="44"/>
      <c r="C205" s="44" t="s">
        <v>476</v>
      </c>
      <c r="D205" s="47"/>
      <c r="E205" s="44"/>
      <c r="F205" s="45">
        <f t="shared" si="22"/>
        <v>1008</v>
      </c>
      <c r="G205" s="45"/>
      <c r="H205" s="46">
        <v>800</v>
      </c>
      <c r="I205" s="45"/>
      <c r="J205" s="46">
        <v>0</v>
      </c>
      <c r="K205" s="45"/>
      <c r="L205" s="46">
        <v>208</v>
      </c>
      <c r="M205" s="45"/>
      <c r="N205" s="46">
        <v>0</v>
      </c>
      <c r="O205" s="45"/>
      <c r="P205" s="46">
        <v>0</v>
      </c>
      <c r="Q205" s="45"/>
      <c r="R205" s="46">
        <v>0</v>
      </c>
      <c r="S205" s="1"/>
      <c r="T205" s="8"/>
      <c r="U205" s="8"/>
      <c r="V205" s="8"/>
      <c r="W205" s="8"/>
      <c r="X205" s="7"/>
      <c r="Y205" s="8"/>
      <c r="Z205" s="8"/>
      <c r="AA205" s="7"/>
      <c r="AB205" s="8"/>
      <c r="AC205" s="8"/>
      <c r="AD205" s="7"/>
      <c r="AE205" s="8"/>
      <c r="AF205" s="8"/>
      <c r="AG205" s="8"/>
      <c r="AH205" s="8"/>
      <c r="AI205" s="8"/>
      <c r="AJ205" s="8"/>
      <c r="AK205" s="8"/>
      <c r="AL205" s="8"/>
      <c r="AM205" s="7"/>
      <c r="AN205" s="8"/>
      <c r="AO205" s="8"/>
      <c r="AP205" s="7"/>
    </row>
    <row r="206" spans="1:42" ht="12">
      <c r="A206" s="1" t="s">
        <v>116</v>
      </c>
      <c r="D206" s="2" t="s">
        <v>487</v>
      </c>
      <c r="E206" s="1" t="s">
        <v>32</v>
      </c>
      <c r="F206" s="8">
        <f>H206+J206+L206+N206+P206+R206</f>
        <v>42066</v>
      </c>
      <c r="G206" s="8"/>
      <c r="H206" s="7">
        <v>10279</v>
      </c>
      <c r="I206" s="8"/>
      <c r="J206" s="7">
        <v>13709</v>
      </c>
      <c r="K206" s="8"/>
      <c r="L206" s="7">
        <v>2049</v>
      </c>
      <c r="M206" s="8"/>
      <c r="N206" s="7">
        <v>122</v>
      </c>
      <c r="O206" s="8"/>
      <c r="P206" s="7">
        <v>15907</v>
      </c>
      <c r="Q206" s="8"/>
      <c r="R206" s="7">
        <v>0</v>
      </c>
      <c r="S206" s="1"/>
      <c r="T206" s="8"/>
      <c r="U206" s="8">
        <f>X206+AA206+AD206+AG206+AJ206+AM206</f>
        <v>239489.49999999997</v>
      </c>
      <c r="V206" s="8"/>
      <c r="W206" s="8"/>
      <c r="X206" s="7">
        <v>181192.27</v>
      </c>
      <c r="Y206" s="8"/>
      <c r="Z206" s="8"/>
      <c r="AA206" s="7">
        <v>6522.99</v>
      </c>
      <c r="AB206" s="8"/>
      <c r="AC206" s="8"/>
      <c r="AD206" s="7">
        <v>36232.21</v>
      </c>
      <c r="AE206" s="8"/>
      <c r="AF206" s="8"/>
      <c r="AG206" s="8">
        <v>0</v>
      </c>
      <c r="AH206" s="8"/>
      <c r="AI206" s="8"/>
      <c r="AJ206" s="8">
        <v>15542.03</v>
      </c>
      <c r="AK206" s="8"/>
      <c r="AL206" s="8"/>
      <c r="AM206" s="7">
        <v>0</v>
      </c>
      <c r="AN206" s="8"/>
      <c r="AO206" s="8"/>
      <c r="AP206" s="7">
        <v>0</v>
      </c>
    </row>
    <row r="207" spans="1:42" ht="12">
      <c r="A207" s="1" t="s">
        <v>116</v>
      </c>
      <c r="B207" s="44"/>
      <c r="C207" s="44"/>
      <c r="D207" s="47" t="s">
        <v>205</v>
      </c>
      <c r="E207" s="44" t="s">
        <v>32</v>
      </c>
      <c r="F207" s="45">
        <f>H207+J207+L207+N207+P207+R207</f>
        <v>48913</v>
      </c>
      <c r="G207" s="45"/>
      <c r="H207" s="46">
        <v>43160</v>
      </c>
      <c r="I207" s="45"/>
      <c r="J207" s="46">
        <v>0</v>
      </c>
      <c r="K207" s="45"/>
      <c r="L207" s="46">
        <v>5753</v>
      </c>
      <c r="M207" s="45"/>
      <c r="N207" s="46">
        <v>0</v>
      </c>
      <c r="O207" s="45"/>
      <c r="P207" s="46">
        <v>0</v>
      </c>
      <c r="Q207" s="45"/>
      <c r="R207" s="46">
        <v>0</v>
      </c>
      <c r="S207" s="1"/>
      <c r="T207" s="8"/>
      <c r="U207" s="8">
        <f>X207+AA207+AD207+AG207+AJ207+AM207</f>
        <v>239489.49999999997</v>
      </c>
      <c r="V207" s="8"/>
      <c r="W207" s="8"/>
      <c r="X207" s="7">
        <v>181192.27</v>
      </c>
      <c r="Y207" s="8"/>
      <c r="Z207" s="8"/>
      <c r="AA207" s="7">
        <v>6522.99</v>
      </c>
      <c r="AB207" s="8"/>
      <c r="AC207" s="8"/>
      <c r="AD207" s="7">
        <v>36232.21</v>
      </c>
      <c r="AE207" s="8"/>
      <c r="AF207" s="8"/>
      <c r="AG207" s="8">
        <v>0</v>
      </c>
      <c r="AH207" s="8"/>
      <c r="AI207" s="8"/>
      <c r="AJ207" s="8">
        <v>15542.03</v>
      </c>
      <c r="AK207" s="8"/>
      <c r="AL207" s="8"/>
      <c r="AM207" s="7">
        <v>0</v>
      </c>
      <c r="AN207" s="8"/>
      <c r="AO207" s="8"/>
      <c r="AP207" s="7">
        <v>0</v>
      </c>
    </row>
    <row r="208" spans="1:42" ht="12">
      <c r="A208" s="1" t="s">
        <v>116</v>
      </c>
      <c r="D208" s="2" t="s">
        <v>194</v>
      </c>
      <c r="E208" s="1" t="s">
        <v>32</v>
      </c>
      <c r="F208" s="8">
        <f t="shared" si="22"/>
        <v>74477</v>
      </c>
      <c r="G208" s="8"/>
      <c r="H208" s="7">
        <v>56937</v>
      </c>
      <c r="I208" s="8"/>
      <c r="J208" s="7">
        <v>0</v>
      </c>
      <c r="K208" s="8"/>
      <c r="L208" s="7">
        <v>17540</v>
      </c>
      <c r="M208" s="8"/>
      <c r="N208" s="7">
        <v>0</v>
      </c>
      <c r="O208" s="8"/>
      <c r="P208" s="7">
        <v>0</v>
      </c>
      <c r="Q208" s="8"/>
      <c r="R208" s="7">
        <v>0</v>
      </c>
      <c r="S208" s="1"/>
      <c r="T208" s="8"/>
      <c r="U208" s="8">
        <f>X208+AA208+AD208+AG208+AJ208+AM208</f>
        <v>239489.49999999997</v>
      </c>
      <c r="V208" s="8"/>
      <c r="W208" s="8"/>
      <c r="X208" s="7">
        <v>181192.27</v>
      </c>
      <c r="Y208" s="8"/>
      <c r="Z208" s="8"/>
      <c r="AA208" s="7">
        <v>6522.99</v>
      </c>
      <c r="AB208" s="8"/>
      <c r="AC208" s="8"/>
      <c r="AD208" s="7">
        <v>36232.21</v>
      </c>
      <c r="AE208" s="8"/>
      <c r="AF208" s="8"/>
      <c r="AG208" s="8">
        <v>0</v>
      </c>
      <c r="AH208" s="8"/>
      <c r="AI208" s="8"/>
      <c r="AJ208" s="8">
        <v>15542.03</v>
      </c>
      <c r="AK208" s="8"/>
      <c r="AL208" s="8"/>
      <c r="AM208" s="7">
        <v>0</v>
      </c>
      <c r="AN208" s="8"/>
      <c r="AO208" s="8"/>
      <c r="AP208" s="7">
        <v>0</v>
      </c>
    </row>
    <row r="209" spans="2:42" ht="12">
      <c r="B209" s="44"/>
      <c r="C209" s="44"/>
      <c r="D209" s="44" t="s">
        <v>278</v>
      </c>
      <c r="E209" s="44" t="s">
        <v>32</v>
      </c>
      <c r="F209" s="49">
        <f>SUM(F198:F208)</f>
        <v>1274390</v>
      </c>
      <c r="G209" s="44"/>
      <c r="H209" s="49">
        <f>SUM(H198:H208)</f>
        <v>743856</v>
      </c>
      <c r="I209" s="44"/>
      <c r="J209" s="49">
        <f>SUM(J198:J208)</f>
        <v>33715</v>
      </c>
      <c r="K209" s="44"/>
      <c r="L209" s="49">
        <f>SUM(L198:L208)</f>
        <v>218206</v>
      </c>
      <c r="M209" s="44"/>
      <c r="N209" s="49">
        <f>SUM(N198:N208)</f>
        <v>3936</v>
      </c>
      <c r="O209" s="44"/>
      <c r="P209" s="49">
        <f>SUM(P198:P208)</f>
        <v>267460</v>
      </c>
      <c r="Q209" s="44"/>
      <c r="R209" s="49">
        <f>SUM(R198:R208)</f>
        <v>7217</v>
      </c>
      <c r="S209" s="1"/>
      <c r="T209" s="9"/>
      <c r="U209" s="9">
        <f>SUM(U199:U208)</f>
        <v>3274351.36</v>
      </c>
      <c r="V209" s="1"/>
      <c r="W209" s="9"/>
      <c r="X209" s="9">
        <f>SUM(X199:X208)</f>
        <v>1376417.56</v>
      </c>
      <c r="Y209" s="1"/>
      <c r="Z209" s="9"/>
      <c r="AA209" s="9">
        <f>SUM(AA199:AA208)</f>
        <v>377077.57999999996</v>
      </c>
      <c r="AB209" s="1"/>
      <c r="AC209" s="9"/>
      <c r="AD209" s="9">
        <f>SUM(AD199:AD208)</f>
        <v>308659.29000000004</v>
      </c>
      <c r="AE209" s="1"/>
      <c r="AF209" s="9"/>
      <c r="AG209" s="9">
        <f>SUM(AG199:AG208)</f>
        <v>4857.95</v>
      </c>
      <c r="AH209" s="1"/>
      <c r="AI209" s="9"/>
      <c r="AJ209" s="9">
        <f>SUM(AJ199:AJ208)</f>
        <v>1181157.76</v>
      </c>
      <c r="AK209" s="1"/>
      <c r="AL209" s="9"/>
      <c r="AM209" s="9">
        <f>SUM(AM199:AM208)</f>
        <v>26181.22</v>
      </c>
      <c r="AN209" s="1"/>
      <c r="AO209" s="9"/>
      <c r="AP209" s="9">
        <f>SUM(AP199:AP208)</f>
        <v>0</v>
      </c>
    </row>
    <row r="210" spans="5:41" ht="12">
      <c r="E210" s="1"/>
      <c r="G210" s="1"/>
      <c r="I210" s="1"/>
      <c r="K210" s="1"/>
      <c r="M210" s="1"/>
      <c r="N210" s="4"/>
      <c r="O210" s="1"/>
      <c r="P210" s="4"/>
      <c r="Q210" s="1"/>
      <c r="S210" s="1"/>
      <c r="T210" s="1"/>
      <c r="V210" s="1"/>
      <c r="W210" s="1"/>
      <c r="Y210" s="1"/>
      <c r="Z210" s="1"/>
      <c r="AB210" s="1"/>
      <c r="AC210" s="1"/>
      <c r="AE210" s="1"/>
      <c r="AF210" s="1"/>
      <c r="AH210" s="1"/>
      <c r="AI210" s="1"/>
      <c r="AK210" s="1"/>
      <c r="AL210" s="1"/>
      <c r="AN210" s="1"/>
      <c r="AO210" s="1"/>
    </row>
    <row r="211" spans="2:41" ht="12" customHeight="1">
      <c r="B211" s="44"/>
      <c r="C211" s="44" t="s">
        <v>282</v>
      </c>
      <c r="D211" s="47"/>
      <c r="E211" s="44"/>
      <c r="F211" s="44"/>
      <c r="G211" s="44"/>
      <c r="H211" s="48"/>
      <c r="I211" s="44"/>
      <c r="J211" s="48"/>
      <c r="K211" s="44"/>
      <c r="L211" s="48"/>
      <c r="M211" s="44"/>
      <c r="N211" s="48"/>
      <c r="O211" s="44"/>
      <c r="P211" s="48"/>
      <c r="Q211" s="44"/>
      <c r="R211" s="48"/>
      <c r="S211" s="1"/>
      <c r="T211" s="1"/>
      <c r="V211" s="1"/>
      <c r="W211" s="1"/>
      <c r="Y211" s="1"/>
      <c r="Z211" s="1"/>
      <c r="AB211" s="1"/>
      <c r="AC211" s="1"/>
      <c r="AE211" s="1"/>
      <c r="AF211" s="1"/>
      <c r="AH211" s="1"/>
      <c r="AI211" s="1"/>
      <c r="AK211" s="1"/>
      <c r="AL211" s="1"/>
      <c r="AN211" s="1"/>
      <c r="AO211" s="1"/>
    </row>
    <row r="212" spans="1:42" ht="12">
      <c r="A212" s="1" t="s">
        <v>313</v>
      </c>
      <c r="D212" s="2" t="s">
        <v>432</v>
      </c>
      <c r="E212" s="1" t="s">
        <v>32</v>
      </c>
      <c r="F212" s="11">
        <f>H212+J212+L212+N212+P212+R212</f>
        <v>77752</v>
      </c>
      <c r="G212" s="1"/>
      <c r="H212" s="10">
        <v>59441</v>
      </c>
      <c r="I212" s="1"/>
      <c r="J212" s="10">
        <v>0</v>
      </c>
      <c r="K212" s="1"/>
      <c r="L212" s="10">
        <v>18311</v>
      </c>
      <c r="M212" s="1"/>
      <c r="N212" s="10">
        <v>0</v>
      </c>
      <c r="O212" s="1"/>
      <c r="P212" s="10">
        <v>0</v>
      </c>
      <c r="Q212" s="1"/>
      <c r="R212" s="10">
        <v>0</v>
      </c>
      <c r="S212" s="1"/>
      <c r="T212" s="11"/>
      <c r="U212" s="11">
        <f>X212+AA212+AD212+AG212+AJ212+AM212</f>
        <v>32881.88</v>
      </c>
      <c r="V212" s="1"/>
      <c r="W212" s="11"/>
      <c r="X212" s="10">
        <v>26932.71</v>
      </c>
      <c r="Y212" s="1"/>
      <c r="Z212" s="11"/>
      <c r="AA212" s="10">
        <v>34.36</v>
      </c>
      <c r="AB212" s="1"/>
      <c r="AC212" s="11"/>
      <c r="AD212" s="10">
        <v>5385.61</v>
      </c>
      <c r="AE212" s="1"/>
      <c r="AF212" s="11"/>
      <c r="AG212" s="11">
        <v>0</v>
      </c>
      <c r="AH212" s="1"/>
      <c r="AI212" s="11"/>
      <c r="AJ212" s="11">
        <v>529.2</v>
      </c>
      <c r="AK212" s="1"/>
      <c r="AL212" s="11"/>
      <c r="AM212" s="10">
        <v>0</v>
      </c>
      <c r="AN212" s="1"/>
      <c r="AO212" s="11"/>
      <c r="AP212" s="10">
        <v>0</v>
      </c>
    </row>
    <row r="213" spans="5:42" ht="12" hidden="1">
      <c r="E213" s="1"/>
      <c r="F213" s="8"/>
      <c r="G213" s="1"/>
      <c r="H213" s="7"/>
      <c r="I213" s="1"/>
      <c r="J213" s="7"/>
      <c r="K213" s="1"/>
      <c r="L213" s="7"/>
      <c r="M213" s="1"/>
      <c r="N213" s="7"/>
      <c r="O213" s="1"/>
      <c r="P213" s="7"/>
      <c r="Q213" s="1"/>
      <c r="R213" s="7"/>
      <c r="S213" s="1"/>
      <c r="T213" s="8"/>
      <c r="U213" s="8"/>
      <c r="V213" s="1"/>
      <c r="W213" s="8"/>
      <c r="X213" s="7"/>
      <c r="Y213" s="1"/>
      <c r="Z213" s="8"/>
      <c r="AA213" s="7"/>
      <c r="AB213" s="1"/>
      <c r="AC213" s="8"/>
      <c r="AD213" s="7"/>
      <c r="AE213" s="1"/>
      <c r="AF213" s="8"/>
      <c r="AG213" s="8"/>
      <c r="AH213" s="1"/>
      <c r="AI213" s="8"/>
      <c r="AJ213" s="8"/>
      <c r="AK213" s="1"/>
      <c r="AL213" s="8"/>
      <c r="AM213" s="7"/>
      <c r="AN213" s="1"/>
      <c r="AO213" s="8"/>
      <c r="AP213" s="7"/>
    </row>
    <row r="214" spans="1:42" ht="12" hidden="1">
      <c r="A214" s="1" t="s">
        <v>117</v>
      </c>
      <c r="C214" s="1" t="s">
        <v>28</v>
      </c>
      <c r="D214" s="1"/>
      <c r="E214" s="1" t="s">
        <v>32</v>
      </c>
      <c r="F214" s="8">
        <f>H214+J214+L214+N214+P214+R214</f>
        <v>0</v>
      </c>
      <c r="G214" s="1"/>
      <c r="H214" s="7"/>
      <c r="I214" s="1"/>
      <c r="J214" s="7"/>
      <c r="K214" s="1"/>
      <c r="L214" s="7"/>
      <c r="M214" s="1"/>
      <c r="N214" s="7"/>
      <c r="O214" s="1"/>
      <c r="P214" s="7"/>
      <c r="Q214" s="1"/>
      <c r="R214" s="7">
        <f>ROUND(AM214,round_as_displayed)</f>
        <v>0</v>
      </c>
      <c r="S214" s="1"/>
      <c r="T214" s="8"/>
      <c r="U214" s="8">
        <f>X214+AA214+AD214+AG214+AJ214+AM214</f>
        <v>0</v>
      </c>
      <c r="V214" s="1"/>
      <c r="W214" s="8"/>
      <c r="X214" s="7">
        <v>0</v>
      </c>
      <c r="Y214" s="1"/>
      <c r="Z214" s="8"/>
      <c r="AA214" s="7">
        <v>0</v>
      </c>
      <c r="AB214" s="1"/>
      <c r="AC214" s="8"/>
      <c r="AD214" s="7">
        <v>0</v>
      </c>
      <c r="AE214" s="1"/>
      <c r="AF214" s="8"/>
      <c r="AG214" s="8">
        <v>0</v>
      </c>
      <c r="AH214" s="1"/>
      <c r="AI214" s="8"/>
      <c r="AJ214" s="8">
        <v>0</v>
      </c>
      <c r="AK214" s="1"/>
      <c r="AL214" s="8"/>
      <c r="AM214" s="7">
        <v>0</v>
      </c>
      <c r="AN214" s="1"/>
      <c r="AO214" s="8"/>
      <c r="AP214" s="7">
        <v>0</v>
      </c>
    </row>
    <row r="215" spans="2:42" ht="12">
      <c r="B215" s="44"/>
      <c r="C215" s="44"/>
      <c r="D215" s="47" t="s">
        <v>280</v>
      </c>
      <c r="E215" s="44" t="s">
        <v>32</v>
      </c>
      <c r="F215" s="49">
        <f>SUM(F209+F212+F214)</f>
        <v>1352142</v>
      </c>
      <c r="G215" s="45"/>
      <c r="H215" s="49">
        <f>SUM(H209+H212+H214)</f>
        <v>803297</v>
      </c>
      <c r="I215" s="45"/>
      <c r="J215" s="49">
        <f>SUM(J209+J212+J214)</f>
        <v>33715</v>
      </c>
      <c r="K215" s="45"/>
      <c r="L215" s="49">
        <f>SUM(L209+L212+L214)</f>
        <v>236517</v>
      </c>
      <c r="M215" s="45"/>
      <c r="N215" s="49">
        <f>SUM(N209+N212+N214)</f>
        <v>3936</v>
      </c>
      <c r="O215" s="45"/>
      <c r="P215" s="49">
        <f>SUM(P209+P212+P214)</f>
        <v>267460</v>
      </c>
      <c r="Q215" s="45"/>
      <c r="R215" s="49">
        <f>SUM(R209+R212+R214)</f>
        <v>7217</v>
      </c>
      <c r="S215" s="1"/>
      <c r="T215" s="9"/>
      <c r="U215" s="9">
        <f>SUM(U209+U212+U214)</f>
        <v>3307233.2399999998</v>
      </c>
      <c r="V215" s="8"/>
      <c r="W215" s="9"/>
      <c r="X215" s="9">
        <f>SUM(X209+X212+X214)</f>
        <v>1403350.27</v>
      </c>
      <c r="Y215" s="8"/>
      <c r="Z215" s="9"/>
      <c r="AA215" s="9">
        <f>SUM(AA209+AA212+AA214)</f>
        <v>377111.93999999994</v>
      </c>
      <c r="AB215" s="8"/>
      <c r="AC215" s="9"/>
      <c r="AD215" s="9">
        <f>SUM(AD209+AD212+AD214)</f>
        <v>314044.9</v>
      </c>
      <c r="AE215" s="8"/>
      <c r="AF215" s="9"/>
      <c r="AG215" s="9">
        <f>SUM(AG209+AG212+AG214)</f>
        <v>4857.95</v>
      </c>
      <c r="AH215" s="8"/>
      <c r="AI215" s="9"/>
      <c r="AJ215" s="9">
        <f>SUM(AJ209+AJ212+AJ214)</f>
        <v>1181686.96</v>
      </c>
      <c r="AK215" s="8"/>
      <c r="AL215" s="9"/>
      <c r="AM215" s="9">
        <f>SUM(AM209+AM212+AM214)</f>
        <v>26181.22</v>
      </c>
      <c r="AN215" s="8"/>
      <c r="AO215" s="9"/>
      <c r="AP215" s="9">
        <f>SUM(AP209+AP212+AP214)</f>
        <v>0</v>
      </c>
    </row>
    <row r="216" spans="5:41" ht="12">
      <c r="E216" s="1"/>
      <c r="G216" s="1"/>
      <c r="I216" s="1"/>
      <c r="K216" s="1"/>
      <c r="M216" s="1"/>
      <c r="N216" s="4"/>
      <c r="O216" s="1"/>
      <c r="P216" s="4"/>
      <c r="Q216" s="1"/>
      <c r="S216" s="1"/>
      <c r="T216" s="1"/>
      <c r="V216" s="1"/>
      <c r="W216" s="1"/>
      <c r="Y216" s="1"/>
      <c r="Z216" s="1"/>
      <c r="AB216" s="1"/>
      <c r="AC216" s="1"/>
      <c r="AE216" s="1"/>
      <c r="AF216" s="1"/>
      <c r="AH216" s="1"/>
      <c r="AI216" s="1"/>
      <c r="AK216" s="1"/>
      <c r="AL216" s="1"/>
      <c r="AN216" s="1"/>
      <c r="AO216" s="1"/>
    </row>
    <row r="217" spans="2:41" ht="12.75" customHeight="1">
      <c r="B217" s="44" t="s">
        <v>147</v>
      </c>
      <c r="C217" s="44"/>
      <c r="D217" s="47"/>
      <c r="E217" s="44"/>
      <c r="F217" s="44"/>
      <c r="G217" s="44"/>
      <c r="H217" s="48"/>
      <c r="I217" s="44"/>
      <c r="J217" s="48"/>
      <c r="K217" s="44"/>
      <c r="L217" s="48"/>
      <c r="M217" s="44"/>
      <c r="N217" s="48"/>
      <c r="O217" s="44"/>
      <c r="P217" s="48"/>
      <c r="Q217" s="44"/>
      <c r="R217" s="48"/>
      <c r="S217" s="1"/>
      <c r="T217" s="1"/>
      <c r="V217" s="1"/>
      <c r="W217" s="1"/>
      <c r="Y217" s="1"/>
      <c r="Z217" s="1"/>
      <c r="AB217" s="1"/>
      <c r="AC217" s="1"/>
      <c r="AE217" s="1"/>
      <c r="AF217" s="1"/>
      <c r="AH217" s="1"/>
      <c r="AI217" s="1"/>
      <c r="AK217" s="1"/>
      <c r="AL217" s="1"/>
      <c r="AN217" s="1"/>
      <c r="AO217" s="1"/>
    </row>
    <row r="218" spans="3:41" ht="12" customHeight="1">
      <c r="C218" s="1" t="s">
        <v>118</v>
      </c>
      <c r="E218" s="1"/>
      <c r="G218" s="1"/>
      <c r="I218" s="1"/>
      <c r="K218" s="1"/>
      <c r="M218" s="1"/>
      <c r="N218" s="4"/>
      <c r="O218" s="1"/>
      <c r="P218" s="4"/>
      <c r="Q218" s="1"/>
      <c r="S218" s="1"/>
      <c r="T218" s="1"/>
      <c r="V218" s="1"/>
      <c r="W218" s="1"/>
      <c r="Y218" s="1"/>
      <c r="Z218" s="1"/>
      <c r="AB218" s="1"/>
      <c r="AC218" s="1"/>
      <c r="AE218" s="1"/>
      <c r="AF218" s="1"/>
      <c r="AH218" s="1"/>
      <c r="AI218" s="1"/>
      <c r="AK218" s="1"/>
      <c r="AL218" s="1"/>
      <c r="AN218" s="1"/>
      <c r="AO218" s="1"/>
    </row>
    <row r="219" spans="1:42" ht="12">
      <c r="A219" s="1" t="s">
        <v>170</v>
      </c>
      <c r="B219" s="44"/>
      <c r="C219" s="44"/>
      <c r="D219" s="47" t="s">
        <v>175</v>
      </c>
      <c r="E219" s="44" t="s">
        <v>32</v>
      </c>
      <c r="F219" s="45">
        <f aca="true" t="shared" si="23" ref="F219:F229">H219+J219+L219+N219+P219+R219</f>
        <v>1150838</v>
      </c>
      <c r="G219" s="45"/>
      <c r="H219" s="46">
        <v>833209</v>
      </c>
      <c r="I219" s="45"/>
      <c r="J219" s="46">
        <v>28725</v>
      </c>
      <c r="K219" s="45"/>
      <c r="L219" s="46">
        <v>256672</v>
      </c>
      <c r="M219" s="45"/>
      <c r="N219" s="46">
        <v>8463</v>
      </c>
      <c r="O219" s="45"/>
      <c r="P219" s="46">
        <v>31814</v>
      </c>
      <c r="Q219" s="45"/>
      <c r="R219" s="46">
        <v>-8045</v>
      </c>
      <c r="S219" s="1"/>
      <c r="T219" s="8"/>
      <c r="U219" s="8">
        <f aca="true" t="shared" si="24" ref="U219:U229">X219+AA219+AD219+AG219+AJ219+AM219</f>
        <v>876265.5199999999</v>
      </c>
      <c r="V219" s="8"/>
      <c r="W219" s="8"/>
      <c r="X219" s="7">
        <v>576703.02</v>
      </c>
      <c r="Y219" s="8"/>
      <c r="Z219" s="8"/>
      <c r="AA219" s="7">
        <v>49458.48</v>
      </c>
      <c r="AB219" s="8"/>
      <c r="AC219" s="8"/>
      <c r="AD219" s="7">
        <v>115320.71</v>
      </c>
      <c r="AE219" s="8"/>
      <c r="AF219" s="8"/>
      <c r="AG219" s="8">
        <v>14350.58</v>
      </c>
      <c r="AH219" s="8"/>
      <c r="AI219" s="8"/>
      <c r="AJ219" s="8">
        <v>98268.08</v>
      </c>
      <c r="AK219" s="8"/>
      <c r="AL219" s="8"/>
      <c r="AM219" s="7">
        <v>22164.65</v>
      </c>
      <c r="AN219" s="8"/>
      <c r="AO219" s="8"/>
      <c r="AP219" s="7">
        <v>0</v>
      </c>
    </row>
    <row r="220" spans="1:42" ht="12">
      <c r="A220" s="1" t="s">
        <v>119</v>
      </c>
      <c r="D220" s="2" t="s">
        <v>176</v>
      </c>
      <c r="E220" s="1" t="s">
        <v>32</v>
      </c>
      <c r="F220" s="8">
        <f t="shared" si="23"/>
        <v>53155</v>
      </c>
      <c r="G220" s="8"/>
      <c r="H220" s="7">
        <v>39709</v>
      </c>
      <c r="I220" s="8"/>
      <c r="J220" s="7">
        <v>0</v>
      </c>
      <c r="K220" s="8"/>
      <c r="L220" s="7">
        <v>12233</v>
      </c>
      <c r="M220" s="8"/>
      <c r="N220" s="7">
        <v>0</v>
      </c>
      <c r="O220" s="8"/>
      <c r="P220" s="7">
        <v>1213</v>
      </c>
      <c r="Q220" s="8"/>
      <c r="R220" s="7">
        <v>0</v>
      </c>
      <c r="S220" s="1"/>
      <c r="T220" s="8"/>
      <c r="U220" s="8">
        <f t="shared" si="24"/>
        <v>305883.89</v>
      </c>
      <c r="V220" s="8"/>
      <c r="W220" s="8"/>
      <c r="X220" s="7">
        <v>231777.75</v>
      </c>
      <c r="Y220" s="8"/>
      <c r="Z220" s="8"/>
      <c r="AA220" s="7">
        <v>10645.64</v>
      </c>
      <c r="AB220" s="8"/>
      <c r="AC220" s="8"/>
      <c r="AD220" s="7">
        <v>46347.55</v>
      </c>
      <c r="AE220" s="8"/>
      <c r="AF220" s="8"/>
      <c r="AG220" s="8">
        <v>494.98</v>
      </c>
      <c r="AH220" s="8"/>
      <c r="AI220" s="8"/>
      <c r="AJ220" s="8">
        <v>11266.09</v>
      </c>
      <c r="AK220" s="8"/>
      <c r="AL220" s="8"/>
      <c r="AM220" s="7">
        <v>5351.88</v>
      </c>
      <c r="AN220" s="8"/>
      <c r="AO220" s="8"/>
      <c r="AP220" s="7">
        <v>0</v>
      </c>
    </row>
    <row r="221" spans="1:42" ht="12">
      <c r="A221" s="1" t="s">
        <v>128</v>
      </c>
      <c r="B221" s="44"/>
      <c r="C221" s="44"/>
      <c r="D221" s="47" t="s">
        <v>315</v>
      </c>
      <c r="E221" s="44" t="s">
        <v>32</v>
      </c>
      <c r="F221" s="45">
        <f t="shared" si="23"/>
        <v>139402</v>
      </c>
      <c r="G221" s="45"/>
      <c r="H221" s="46">
        <v>103321</v>
      </c>
      <c r="I221" s="45"/>
      <c r="J221" s="46">
        <v>0</v>
      </c>
      <c r="K221" s="45"/>
      <c r="L221" s="46">
        <v>31828</v>
      </c>
      <c r="M221" s="45"/>
      <c r="N221" s="46">
        <v>0</v>
      </c>
      <c r="O221" s="45"/>
      <c r="P221" s="46">
        <v>4253</v>
      </c>
      <c r="Q221" s="45"/>
      <c r="R221" s="46">
        <v>0</v>
      </c>
      <c r="S221" s="8"/>
      <c r="T221" s="8"/>
      <c r="U221" s="8">
        <f>X221+AA221+AD221+AG221+AJ221+AM221</f>
        <v>112636.95000000001</v>
      </c>
      <c r="V221" s="8"/>
      <c r="W221" s="8"/>
      <c r="X221" s="8">
        <v>83431.5</v>
      </c>
      <c r="Y221" s="8"/>
      <c r="Z221" s="8"/>
      <c r="AA221" s="8">
        <v>6887.32</v>
      </c>
      <c r="AB221" s="8"/>
      <c r="AC221" s="8"/>
      <c r="AD221" s="7">
        <v>16683.42</v>
      </c>
      <c r="AE221" s="8"/>
      <c r="AF221" s="8"/>
      <c r="AG221" s="8">
        <v>0</v>
      </c>
      <c r="AH221" s="8"/>
      <c r="AI221" s="8"/>
      <c r="AJ221" s="8">
        <v>5634.71</v>
      </c>
      <c r="AK221" s="8"/>
      <c r="AL221" s="8"/>
      <c r="AM221" s="7">
        <v>0</v>
      </c>
      <c r="AN221" s="8"/>
      <c r="AO221" s="8"/>
      <c r="AP221" s="7">
        <v>0</v>
      </c>
    </row>
    <row r="222" spans="1:42" ht="12">
      <c r="A222" s="1" t="s">
        <v>314</v>
      </c>
      <c r="D222" s="2" t="s">
        <v>477</v>
      </c>
      <c r="E222" s="1" t="s">
        <v>32</v>
      </c>
      <c r="F222" s="8">
        <f t="shared" si="23"/>
        <v>885567</v>
      </c>
      <c r="G222" s="8"/>
      <c r="H222" s="7">
        <v>555670</v>
      </c>
      <c r="I222" s="8"/>
      <c r="J222" s="7">
        <v>33371</v>
      </c>
      <c r="K222" s="8"/>
      <c r="L222" s="7">
        <v>171175</v>
      </c>
      <c r="M222" s="8"/>
      <c r="N222" s="7">
        <v>5850</v>
      </c>
      <c r="O222" s="8"/>
      <c r="P222" s="7">
        <v>49301</v>
      </c>
      <c r="Q222" s="8"/>
      <c r="R222" s="7">
        <v>70200</v>
      </c>
      <c r="S222" s="1"/>
      <c r="T222" s="8"/>
      <c r="U222" s="8">
        <f t="shared" si="24"/>
        <v>609679</v>
      </c>
      <c r="V222" s="8"/>
      <c r="W222" s="8"/>
      <c r="X222" s="7">
        <v>433350.58</v>
      </c>
      <c r="Y222" s="8"/>
      <c r="Z222" s="8"/>
      <c r="AA222" s="7">
        <v>24874.85</v>
      </c>
      <c r="AB222" s="8"/>
      <c r="AC222" s="8"/>
      <c r="AD222" s="7">
        <v>86655.17</v>
      </c>
      <c r="AE222" s="8"/>
      <c r="AF222" s="8"/>
      <c r="AG222" s="8">
        <v>2991.67</v>
      </c>
      <c r="AH222" s="8"/>
      <c r="AI222" s="8"/>
      <c r="AJ222" s="8">
        <v>59636.73</v>
      </c>
      <c r="AK222" s="8"/>
      <c r="AL222" s="8"/>
      <c r="AM222" s="7">
        <v>2170</v>
      </c>
      <c r="AN222" s="8"/>
      <c r="AO222" s="8"/>
      <c r="AP222" s="7">
        <v>0</v>
      </c>
    </row>
    <row r="223" spans="1:42" ht="12">
      <c r="A223" s="1" t="s">
        <v>171</v>
      </c>
      <c r="B223" s="44"/>
      <c r="C223" s="44"/>
      <c r="D223" s="47" t="s">
        <v>177</v>
      </c>
      <c r="E223" s="44" t="s">
        <v>32</v>
      </c>
      <c r="F223" s="45">
        <f t="shared" si="23"/>
        <v>372021</v>
      </c>
      <c r="G223" s="45"/>
      <c r="H223" s="46">
        <v>252009</v>
      </c>
      <c r="I223" s="45"/>
      <c r="J223" s="46">
        <v>1562</v>
      </c>
      <c r="K223" s="45"/>
      <c r="L223" s="46">
        <v>77632</v>
      </c>
      <c r="M223" s="45"/>
      <c r="N223" s="46">
        <v>15296</v>
      </c>
      <c r="O223" s="45"/>
      <c r="P223" s="46">
        <v>23074</v>
      </c>
      <c r="Q223" s="45"/>
      <c r="R223" s="46">
        <v>2448</v>
      </c>
      <c r="S223" s="1"/>
      <c r="T223" s="8"/>
      <c r="U223" s="8">
        <f t="shared" si="24"/>
        <v>589523.95</v>
      </c>
      <c r="V223" s="8"/>
      <c r="W223" s="8"/>
      <c r="X223" s="7">
        <v>370209.23</v>
      </c>
      <c r="Y223" s="8"/>
      <c r="Z223" s="8"/>
      <c r="AA223" s="7">
        <v>36371.15</v>
      </c>
      <c r="AB223" s="8"/>
      <c r="AC223" s="8"/>
      <c r="AD223" s="7">
        <v>74029.07</v>
      </c>
      <c r="AE223" s="8"/>
      <c r="AF223" s="8"/>
      <c r="AG223" s="8">
        <v>10841.06</v>
      </c>
      <c r="AH223" s="8"/>
      <c r="AI223" s="8"/>
      <c r="AJ223" s="8">
        <v>70095.87</v>
      </c>
      <c r="AK223" s="8"/>
      <c r="AL223" s="8"/>
      <c r="AM223" s="7">
        <v>27977.57</v>
      </c>
      <c r="AN223" s="8"/>
      <c r="AO223" s="8"/>
      <c r="AP223" s="7">
        <v>0</v>
      </c>
    </row>
    <row r="224" spans="1:42" ht="12">
      <c r="A224" s="1" t="s">
        <v>120</v>
      </c>
      <c r="D224" s="2" t="s">
        <v>178</v>
      </c>
      <c r="E224" s="1" t="s">
        <v>32</v>
      </c>
      <c r="F224" s="8">
        <f t="shared" si="23"/>
        <v>290889</v>
      </c>
      <c r="G224" s="8"/>
      <c r="H224" s="7">
        <v>90809</v>
      </c>
      <c r="I224" s="8"/>
      <c r="J224" s="7">
        <v>135201</v>
      </c>
      <c r="K224" s="8"/>
      <c r="L224" s="7">
        <v>27974</v>
      </c>
      <c r="M224" s="8"/>
      <c r="N224" s="7">
        <v>15338</v>
      </c>
      <c r="O224" s="8"/>
      <c r="P224" s="7">
        <v>21567</v>
      </c>
      <c r="Q224" s="8"/>
      <c r="R224" s="7">
        <v>0</v>
      </c>
      <c r="S224" s="1"/>
      <c r="T224" s="8"/>
      <c r="U224" s="8">
        <f t="shared" si="24"/>
        <v>141132.11</v>
      </c>
      <c r="V224" s="8"/>
      <c r="W224" s="8"/>
      <c r="X224" s="7">
        <v>82251.34</v>
      </c>
      <c r="Y224" s="8"/>
      <c r="Z224" s="8"/>
      <c r="AA224" s="7">
        <v>25684.35</v>
      </c>
      <c r="AB224" s="8"/>
      <c r="AC224" s="8"/>
      <c r="AD224" s="7">
        <v>16447.43</v>
      </c>
      <c r="AE224" s="8"/>
      <c r="AF224" s="8"/>
      <c r="AG224" s="8">
        <v>925.9</v>
      </c>
      <c r="AH224" s="8"/>
      <c r="AI224" s="8"/>
      <c r="AJ224" s="8">
        <v>15823.09</v>
      </c>
      <c r="AK224" s="8"/>
      <c r="AL224" s="8"/>
      <c r="AM224" s="7">
        <v>0</v>
      </c>
      <c r="AN224" s="8"/>
      <c r="AO224" s="8"/>
      <c r="AP224" s="7">
        <v>0</v>
      </c>
    </row>
    <row r="225" spans="1:42" ht="12">
      <c r="A225" s="1" t="s">
        <v>141</v>
      </c>
      <c r="B225" s="44"/>
      <c r="C225" s="44"/>
      <c r="D225" s="47" t="s">
        <v>281</v>
      </c>
      <c r="E225" s="44" t="s">
        <v>32</v>
      </c>
      <c r="F225" s="45">
        <f t="shared" si="23"/>
        <v>19466</v>
      </c>
      <c r="G225" s="45"/>
      <c r="H225" s="46">
        <v>0</v>
      </c>
      <c r="I225" s="45"/>
      <c r="J225" s="46">
        <v>0</v>
      </c>
      <c r="K225" s="45"/>
      <c r="L225" s="46">
        <v>0</v>
      </c>
      <c r="M225" s="45"/>
      <c r="N225" s="46">
        <v>0</v>
      </c>
      <c r="O225" s="45"/>
      <c r="P225" s="46">
        <v>19466</v>
      </c>
      <c r="Q225" s="45"/>
      <c r="R225" s="46">
        <v>0</v>
      </c>
      <c r="S225" s="1"/>
      <c r="T225" s="8"/>
      <c r="U225" s="8">
        <f t="shared" si="24"/>
        <v>26449.95</v>
      </c>
      <c r="V225" s="8"/>
      <c r="W225" s="8"/>
      <c r="X225" s="7">
        <v>13251.09</v>
      </c>
      <c r="Y225" s="8"/>
      <c r="Z225" s="8"/>
      <c r="AA225" s="7">
        <v>0</v>
      </c>
      <c r="AB225" s="8"/>
      <c r="AC225" s="8"/>
      <c r="AD225" s="7">
        <v>2649.76</v>
      </c>
      <c r="AE225" s="8"/>
      <c r="AF225" s="8"/>
      <c r="AG225" s="8">
        <v>979.44</v>
      </c>
      <c r="AH225" s="8"/>
      <c r="AI225" s="8"/>
      <c r="AJ225" s="8">
        <v>9569.66</v>
      </c>
      <c r="AK225" s="8"/>
      <c r="AL225" s="8"/>
      <c r="AM225" s="7">
        <v>0</v>
      </c>
      <c r="AN225" s="8"/>
      <c r="AO225" s="8"/>
      <c r="AP225" s="7">
        <v>0</v>
      </c>
    </row>
    <row r="226" spans="1:42" ht="12">
      <c r="A226" s="1" t="s">
        <v>172</v>
      </c>
      <c r="D226" s="2" t="s">
        <v>179</v>
      </c>
      <c r="E226" s="1" t="s">
        <v>32</v>
      </c>
      <c r="F226" s="8">
        <f t="shared" si="23"/>
        <v>801490</v>
      </c>
      <c r="G226" s="8"/>
      <c r="H226" s="7">
        <v>552175</v>
      </c>
      <c r="I226" s="8"/>
      <c r="J226" s="7">
        <v>8447</v>
      </c>
      <c r="K226" s="8"/>
      <c r="L226" s="7">
        <v>170099</v>
      </c>
      <c r="M226" s="8"/>
      <c r="N226" s="7">
        <v>41022</v>
      </c>
      <c r="O226" s="8"/>
      <c r="P226" s="7">
        <v>25416</v>
      </c>
      <c r="Q226" s="8"/>
      <c r="R226" s="7">
        <v>4331</v>
      </c>
      <c r="S226" s="1"/>
      <c r="T226" s="8"/>
      <c r="U226" s="8">
        <f t="shared" si="24"/>
        <v>516220.68</v>
      </c>
      <c r="V226" s="8"/>
      <c r="W226" s="8"/>
      <c r="X226" s="7">
        <v>392472.3</v>
      </c>
      <c r="Y226" s="8"/>
      <c r="Z226" s="8"/>
      <c r="AA226" s="7">
        <v>21439.76</v>
      </c>
      <c r="AB226" s="8"/>
      <c r="AC226" s="8"/>
      <c r="AD226" s="7">
        <v>78480.92</v>
      </c>
      <c r="AE226" s="8"/>
      <c r="AF226" s="8"/>
      <c r="AG226" s="8">
        <v>415.82</v>
      </c>
      <c r="AH226" s="8"/>
      <c r="AI226" s="8"/>
      <c r="AJ226" s="8">
        <v>15060.01</v>
      </c>
      <c r="AK226" s="8"/>
      <c r="AL226" s="8"/>
      <c r="AM226" s="7">
        <v>8351.87</v>
      </c>
      <c r="AN226" s="8"/>
      <c r="AO226" s="8"/>
      <c r="AP226" s="7">
        <v>0</v>
      </c>
    </row>
    <row r="227" spans="1:42" ht="12">
      <c r="A227" s="1" t="s">
        <v>320</v>
      </c>
      <c r="B227" s="44"/>
      <c r="C227" s="44"/>
      <c r="D227" s="47" t="s">
        <v>180</v>
      </c>
      <c r="E227" s="44" t="s">
        <v>32</v>
      </c>
      <c r="F227" s="45">
        <f t="shared" si="23"/>
        <v>1107049</v>
      </c>
      <c r="G227" s="45"/>
      <c r="H227" s="46">
        <v>589691</v>
      </c>
      <c r="I227" s="45"/>
      <c r="J227" s="46">
        <v>40393</v>
      </c>
      <c r="K227" s="45"/>
      <c r="L227" s="46">
        <v>154010</v>
      </c>
      <c r="M227" s="45"/>
      <c r="N227" s="46">
        <v>4368</v>
      </c>
      <c r="O227" s="45"/>
      <c r="P227" s="46">
        <v>318587</v>
      </c>
      <c r="Q227" s="45"/>
      <c r="R227" s="46">
        <v>0</v>
      </c>
      <c r="S227" s="1"/>
      <c r="T227" s="8"/>
      <c r="U227" s="8">
        <f t="shared" si="24"/>
        <v>998358.27</v>
      </c>
      <c r="V227" s="8"/>
      <c r="W227" s="8"/>
      <c r="X227" s="7">
        <v>526025.98</v>
      </c>
      <c r="Y227" s="8"/>
      <c r="Z227" s="8"/>
      <c r="AA227" s="7">
        <v>38072.41</v>
      </c>
      <c r="AB227" s="8"/>
      <c r="AC227" s="8"/>
      <c r="AD227" s="7">
        <v>97765.27</v>
      </c>
      <c r="AE227" s="8"/>
      <c r="AF227" s="8"/>
      <c r="AG227" s="8">
        <v>1991.2</v>
      </c>
      <c r="AH227" s="8"/>
      <c r="AI227" s="8"/>
      <c r="AJ227" s="8">
        <v>336503.41</v>
      </c>
      <c r="AK227" s="8"/>
      <c r="AL227" s="8"/>
      <c r="AM227" s="7">
        <v>-2000</v>
      </c>
      <c r="AN227" s="8"/>
      <c r="AO227" s="8"/>
      <c r="AP227" s="7">
        <v>0</v>
      </c>
    </row>
    <row r="228" spans="1:42" ht="12">
      <c r="A228" s="1" t="s">
        <v>173</v>
      </c>
      <c r="D228" s="2" t="s">
        <v>181</v>
      </c>
      <c r="E228" s="1" t="s">
        <v>32</v>
      </c>
      <c r="F228" s="8">
        <f t="shared" si="23"/>
        <v>657929</v>
      </c>
      <c r="G228" s="8"/>
      <c r="H228" s="7">
        <v>411291</v>
      </c>
      <c r="I228" s="8"/>
      <c r="J228" s="7">
        <v>27594</v>
      </c>
      <c r="K228" s="8"/>
      <c r="L228" s="7">
        <v>126699</v>
      </c>
      <c r="M228" s="8"/>
      <c r="N228" s="7">
        <v>10048</v>
      </c>
      <c r="O228" s="8"/>
      <c r="P228" s="7">
        <v>50521</v>
      </c>
      <c r="Q228" s="8"/>
      <c r="R228" s="7">
        <v>31776</v>
      </c>
      <c r="S228" s="1"/>
      <c r="T228" s="8"/>
      <c r="U228" s="8">
        <f t="shared" si="24"/>
        <v>578884.8200000001</v>
      </c>
      <c r="V228" s="8"/>
      <c r="W228" s="8"/>
      <c r="X228" s="7">
        <v>399077.02</v>
      </c>
      <c r="Y228" s="8"/>
      <c r="Z228" s="8"/>
      <c r="AA228" s="7">
        <v>21801.39</v>
      </c>
      <c r="AB228" s="8"/>
      <c r="AC228" s="8"/>
      <c r="AD228" s="7">
        <v>79801.63</v>
      </c>
      <c r="AE228" s="8"/>
      <c r="AF228" s="8"/>
      <c r="AG228" s="8">
        <v>10813.59</v>
      </c>
      <c r="AH228" s="8"/>
      <c r="AI228" s="8"/>
      <c r="AJ228" s="8">
        <v>23459.5</v>
      </c>
      <c r="AK228" s="8"/>
      <c r="AL228" s="8"/>
      <c r="AM228" s="7">
        <v>43931.69</v>
      </c>
      <c r="AN228" s="8"/>
      <c r="AO228" s="8"/>
      <c r="AP228" s="7">
        <v>0</v>
      </c>
    </row>
    <row r="229" spans="1:42" ht="12" hidden="1">
      <c r="A229" s="1" t="s">
        <v>174</v>
      </c>
      <c r="D229" s="2" t="s">
        <v>28</v>
      </c>
      <c r="E229" s="1" t="s">
        <v>32</v>
      </c>
      <c r="F229" s="8">
        <f t="shared" si="23"/>
        <v>0</v>
      </c>
      <c r="G229" s="8"/>
      <c r="H229" s="7"/>
      <c r="I229" s="8"/>
      <c r="J229" s="7"/>
      <c r="K229" s="8"/>
      <c r="L229" s="7"/>
      <c r="M229" s="8"/>
      <c r="N229" s="7"/>
      <c r="O229" s="8"/>
      <c r="P229" s="7"/>
      <c r="Q229" s="8"/>
      <c r="R229" s="7">
        <v>0</v>
      </c>
      <c r="S229" s="1"/>
      <c r="T229" s="8"/>
      <c r="U229" s="8">
        <f t="shared" si="24"/>
        <v>152789.98</v>
      </c>
      <c r="V229" s="8"/>
      <c r="W229" s="8"/>
      <c r="X229" s="7">
        <v>118577.42</v>
      </c>
      <c r="Y229" s="8"/>
      <c r="Z229" s="8"/>
      <c r="AA229" s="7">
        <v>0</v>
      </c>
      <c r="AB229" s="8"/>
      <c r="AC229" s="8"/>
      <c r="AD229" s="7">
        <v>23711.4</v>
      </c>
      <c r="AE229" s="8"/>
      <c r="AF229" s="8"/>
      <c r="AG229" s="8">
        <v>628.48</v>
      </c>
      <c r="AH229" s="8"/>
      <c r="AI229" s="8"/>
      <c r="AJ229" s="8">
        <v>9872.68</v>
      </c>
      <c r="AK229" s="8"/>
      <c r="AL229" s="8"/>
      <c r="AM229" s="7">
        <v>0</v>
      </c>
      <c r="AN229" s="8"/>
      <c r="AO229" s="8"/>
      <c r="AP229" s="7">
        <v>0</v>
      </c>
    </row>
    <row r="230" spans="2:42" ht="12">
      <c r="B230" s="44"/>
      <c r="C230" s="44"/>
      <c r="D230" s="44" t="s">
        <v>344</v>
      </c>
      <c r="E230" s="44" t="s">
        <v>32</v>
      </c>
      <c r="F230" s="49">
        <f>SUM(F219:F229)</f>
        <v>5477806</v>
      </c>
      <c r="G230" s="44"/>
      <c r="H230" s="49">
        <f>SUM(H219:H229)</f>
        <v>3427884</v>
      </c>
      <c r="I230" s="44"/>
      <c r="J230" s="49">
        <f>SUM(J219:J229)</f>
        <v>275293</v>
      </c>
      <c r="K230" s="44"/>
      <c r="L230" s="49">
        <f>SUM(L219:L229)</f>
        <v>1028322</v>
      </c>
      <c r="M230" s="44"/>
      <c r="N230" s="49">
        <f>SUM(N219:N229)</f>
        <v>100385</v>
      </c>
      <c r="O230" s="44"/>
      <c r="P230" s="49">
        <f>SUM(P219:P229)</f>
        <v>545212</v>
      </c>
      <c r="Q230" s="44"/>
      <c r="R230" s="49">
        <f>SUM(R219:R229)</f>
        <v>100710</v>
      </c>
      <c r="S230" s="1"/>
      <c r="T230" s="9"/>
      <c r="U230" s="9">
        <f>SUM(U219:U229)</f>
        <v>4907825.12</v>
      </c>
      <c r="V230" s="1"/>
      <c r="W230" s="9"/>
      <c r="X230" s="9">
        <f>SUM(X219:X229)</f>
        <v>3227127.23</v>
      </c>
      <c r="Y230" s="1"/>
      <c r="Z230" s="9"/>
      <c r="AA230" s="9">
        <f>SUM(AA219:AA229)</f>
        <v>235235.35000000003</v>
      </c>
      <c r="AB230" s="1"/>
      <c r="AC230" s="9"/>
      <c r="AD230" s="9">
        <f>SUM(AD219:AD229)</f>
        <v>637892.33</v>
      </c>
      <c r="AE230" s="1"/>
      <c r="AF230" s="9"/>
      <c r="AG230" s="9">
        <f>SUM(AG219:AG229)</f>
        <v>44432.72000000001</v>
      </c>
      <c r="AH230" s="1"/>
      <c r="AI230" s="9"/>
      <c r="AJ230" s="9">
        <f>SUM(AJ219:AJ229)</f>
        <v>655189.83</v>
      </c>
      <c r="AK230" s="1"/>
      <c r="AL230" s="9"/>
      <c r="AM230" s="9">
        <f>SUM(AM219:AM229)</f>
        <v>107947.66</v>
      </c>
      <c r="AN230" s="1"/>
      <c r="AO230" s="9"/>
      <c r="AP230" s="9">
        <f>SUM(AP219:AP229)</f>
        <v>0</v>
      </c>
    </row>
    <row r="231" spans="5:41" ht="12">
      <c r="E231" s="1"/>
      <c r="G231" s="1"/>
      <c r="I231" s="1"/>
      <c r="K231" s="1"/>
      <c r="M231" s="1"/>
      <c r="N231" s="4"/>
      <c r="O231" s="1"/>
      <c r="P231" s="4"/>
      <c r="Q231" s="1"/>
      <c r="S231" s="1"/>
      <c r="T231" s="1"/>
      <c r="V231" s="1"/>
      <c r="W231" s="1"/>
      <c r="Y231" s="1"/>
      <c r="Z231" s="1"/>
      <c r="AB231" s="1"/>
      <c r="AC231" s="1"/>
      <c r="AE231" s="1"/>
      <c r="AF231" s="1"/>
      <c r="AH231" s="1"/>
      <c r="AI231" s="1"/>
      <c r="AK231" s="1"/>
      <c r="AL231" s="1"/>
      <c r="AN231" s="1"/>
      <c r="AO231" s="1"/>
    </row>
    <row r="232" spans="1:42" ht="12">
      <c r="A232" s="1" t="s">
        <v>373</v>
      </c>
      <c r="B232" s="44"/>
      <c r="C232" s="44" t="s">
        <v>374</v>
      </c>
      <c r="D232" s="47"/>
      <c r="E232" s="44" t="s">
        <v>32</v>
      </c>
      <c r="F232" s="53">
        <f>H232+J232+L232+N232+P232+R232</f>
        <v>76707</v>
      </c>
      <c r="G232" s="44"/>
      <c r="H232" s="54">
        <v>26607</v>
      </c>
      <c r="I232" s="44"/>
      <c r="J232" s="54">
        <v>5525</v>
      </c>
      <c r="K232" s="44"/>
      <c r="L232" s="54">
        <v>8354</v>
      </c>
      <c r="M232" s="44"/>
      <c r="N232" s="54">
        <v>0</v>
      </c>
      <c r="O232" s="44"/>
      <c r="P232" s="54">
        <v>2928</v>
      </c>
      <c r="Q232" s="44"/>
      <c r="R232" s="54">
        <v>33293</v>
      </c>
      <c r="S232" s="1"/>
      <c r="T232" s="11"/>
      <c r="U232" s="11">
        <f>X232+AA232+AD232+AG232+AJ232+AM232</f>
        <v>753057.6599999999</v>
      </c>
      <c r="V232" s="1"/>
      <c r="W232" s="11"/>
      <c r="X232" s="10">
        <v>59932.11</v>
      </c>
      <c r="Y232" s="1"/>
      <c r="Z232" s="11"/>
      <c r="AA232" s="10">
        <v>11601.5</v>
      </c>
      <c r="AB232" s="1"/>
      <c r="AC232" s="11"/>
      <c r="AD232" s="10">
        <v>11746.69</v>
      </c>
      <c r="AE232" s="1"/>
      <c r="AF232" s="11"/>
      <c r="AG232" s="11">
        <v>1471.5</v>
      </c>
      <c r="AH232" s="1"/>
      <c r="AI232" s="11"/>
      <c r="AJ232" s="11">
        <v>312666.26</v>
      </c>
      <c r="AK232" s="1"/>
      <c r="AL232" s="11"/>
      <c r="AM232" s="10">
        <v>355639.6</v>
      </c>
      <c r="AN232" s="1"/>
      <c r="AO232" s="11"/>
      <c r="AP232" s="10">
        <v>0</v>
      </c>
    </row>
    <row r="233" spans="5:41" ht="12">
      <c r="E233" s="1"/>
      <c r="G233" s="1"/>
      <c r="I233" s="1"/>
      <c r="K233" s="1"/>
      <c r="M233" s="1"/>
      <c r="N233" s="4"/>
      <c r="O233" s="1"/>
      <c r="P233" s="4"/>
      <c r="Q233" s="1"/>
      <c r="S233" s="1"/>
      <c r="T233" s="1"/>
      <c r="V233" s="1"/>
      <c r="W233" s="1"/>
      <c r="Y233" s="1"/>
      <c r="Z233" s="1"/>
      <c r="AB233" s="1"/>
      <c r="AC233" s="1"/>
      <c r="AE233" s="1"/>
      <c r="AF233" s="1"/>
      <c r="AH233" s="1"/>
      <c r="AI233" s="1"/>
      <c r="AK233" s="1"/>
      <c r="AL233" s="1"/>
      <c r="AN233" s="1"/>
      <c r="AO233" s="1"/>
    </row>
    <row r="234" spans="1:42" ht="12">
      <c r="A234" s="1" t="s">
        <v>121</v>
      </c>
      <c r="B234" s="44"/>
      <c r="C234" s="44" t="s">
        <v>243</v>
      </c>
      <c r="D234" s="47"/>
      <c r="E234" s="44" t="s">
        <v>32</v>
      </c>
      <c r="F234" s="53">
        <f>H234+J234+L234+N234+P234+R234</f>
        <v>1719467</v>
      </c>
      <c r="G234" s="44"/>
      <c r="H234" s="54">
        <v>662807</v>
      </c>
      <c r="I234" s="44"/>
      <c r="J234" s="54">
        <v>103214</v>
      </c>
      <c r="K234" s="44"/>
      <c r="L234" s="54">
        <v>204179</v>
      </c>
      <c r="M234" s="44"/>
      <c r="N234" s="54">
        <v>8600</v>
      </c>
      <c r="O234" s="44"/>
      <c r="P234" s="54">
        <v>384695</v>
      </c>
      <c r="Q234" s="44"/>
      <c r="R234" s="54">
        <v>355972</v>
      </c>
      <c r="S234" s="1"/>
      <c r="T234" s="11"/>
      <c r="U234" s="11">
        <f>X234+AA234+AD234+AG234+AJ234+AM234</f>
        <v>1614657.9000000001</v>
      </c>
      <c r="V234" s="1"/>
      <c r="W234" s="11"/>
      <c r="X234" s="10">
        <v>756456.03</v>
      </c>
      <c r="Y234" s="1"/>
      <c r="Z234" s="11"/>
      <c r="AA234" s="10">
        <v>33515.13</v>
      </c>
      <c r="AB234" s="1"/>
      <c r="AC234" s="11"/>
      <c r="AD234" s="10">
        <v>151265.11</v>
      </c>
      <c r="AE234" s="1"/>
      <c r="AF234" s="11"/>
      <c r="AG234" s="11">
        <v>2916.05</v>
      </c>
      <c r="AH234" s="1"/>
      <c r="AI234" s="11"/>
      <c r="AJ234" s="11">
        <v>534134.25</v>
      </c>
      <c r="AK234" s="1"/>
      <c r="AL234" s="11"/>
      <c r="AM234" s="10">
        <v>136371.33</v>
      </c>
      <c r="AN234" s="1"/>
      <c r="AO234" s="11"/>
      <c r="AP234" s="10">
        <v>0</v>
      </c>
    </row>
    <row r="235" spans="5:41" ht="12">
      <c r="E235" s="1"/>
      <c r="G235" s="1"/>
      <c r="I235" s="1"/>
      <c r="K235" s="1"/>
      <c r="M235" s="1"/>
      <c r="N235" s="4"/>
      <c r="O235" s="1"/>
      <c r="P235" s="4"/>
      <c r="Q235" s="1"/>
      <c r="S235" s="1"/>
      <c r="T235" s="1"/>
      <c r="V235" s="1"/>
      <c r="W235" s="1"/>
      <c r="Y235" s="1"/>
      <c r="Z235" s="1"/>
      <c r="AB235" s="1"/>
      <c r="AC235" s="1"/>
      <c r="AE235" s="1"/>
      <c r="AF235" s="1"/>
      <c r="AH235" s="1"/>
      <c r="AI235" s="1"/>
      <c r="AK235" s="1"/>
      <c r="AL235" s="1"/>
      <c r="AN235" s="1"/>
      <c r="AO235" s="1"/>
    </row>
    <row r="236" spans="1:42" ht="12">
      <c r="A236" s="1" t="s">
        <v>122</v>
      </c>
      <c r="B236" s="44"/>
      <c r="C236" s="44" t="s">
        <v>368</v>
      </c>
      <c r="D236" s="47"/>
      <c r="E236" s="44" t="s">
        <v>32</v>
      </c>
      <c r="F236" s="53">
        <f>H236+J236+L236+N236+P236+R236</f>
        <v>50839</v>
      </c>
      <c r="G236" s="44"/>
      <c r="H236" s="54">
        <v>13773</v>
      </c>
      <c r="I236" s="44"/>
      <c r="J236" s="54">
        <v>17469</v>
      </c>
      <c r="K236" s="44"/>
      <c r="L236" s="54">
        <v>4243</v>
      </c>
      <c r="M236" s="44"/>
      <c r="N236" s="54">
        <v>3131</v>
      </c>
      <c r="O236" s="44"/>
      <c r="P236" s="54">
        <v>12223</v>
      </c>
      <c r="Q236" s="44"/>
      <c r="R236" s="54">
        <v>0</v>
      </c>
      <c r="S236" s="1"/>
      <c r="T236" s="11"/>
      <c r="U236" s="11">
        <f>X236+AA236+AD236+AG236+AJ236+AM236</f>
        <v>10475.5</v>
      </c>
      <c r="V236" s="1"/>
      <c r="W236" s="11"/>
      <c r="X236" s="10">
        <v>0</v>
      </c>
      <c r="Y236" s="1"/>
      <c r="Z236" s="11"/>
      <c r="AA236" s="10">
        <v>0</v>
      </c>
      <c r="AB236" s="1"/>
      <c r="AC236" s="11"/>
      <c r="AD236" s="10">
        <v>0</v>
      </c>
      <c r="AE236" s="1"/>
      <c r="AF236" s="11"/>
      <c r="AG236" s="11">
        <v>3000</v>
      </c>
      <c r="AH236" s="1"/>
      <c r="AI236" s="11"/>
      <c r="AJ236" s="11">
        <v>6500</v>
      </c>
      <c r="AK236" s="1"/>
      <c r="AL236" s="11"/>
      <c r="AM236" s="10">
        <v>975.5</v>
      </c>
      <c r="AN236" s="1"/>
      <c r="AO236" s="11"/>
      <c r="AP236" s="10">
        <v>0</v>
      </c>
    </row>
    <row r="237" spans="5:41" ht="12">
      <c r="E237" s="1"/>
      <c r="G237" s="1"/>
      <c r="I237" s="1"/>
      <c r="K237" s="1"/>
      <c r="M237" s="1"/>
      <c r="N237" s="4"/>
      <c r="O237" s="1"/>
      <c r="P237" s="4"/>
      <c r="Q237" s="1"/>
      <c r="S237" s="1"/>
      <c r="T237" s="1"/>
      <c r="V237" s="1"/>
      <c r="W237" s="1"/>
      <c r="Y237" s="1"/>
      <c r="Z237" s="1"/>
      <c r="AB237" s="1"/>
      <c r="AC237" s="1"/>
      <c r="AE237" s="1"/>
      <c r="AF237" s="1"/>
      <c r="AH237" s="1"/>
      <c r="AI237" s="1"/>
      <c r="AK237" s="1"/>
      <c r="AL237" s="1"/>
      <c r="AN237" s="1"/>
      <c r="AO237" s="1"/>
    </row>
    <row r="238" spans="2:41" ht="12" customHeight="1">
      <c r="B238" s="44"/>
      <c r="C238" s="44" t="s">
        <v>123</v>
      </c>
      <c r="D238" s="47"/>
      <c r="E238" s="44" t="s">
        <v>32</v>
      </c>
      <c r="F238" s="44"/>
      <c r="G238" s="44"/>
      <c r="H238" s="48"/>
      <c r="I238" s="44"/>
      <c r="J238" s="48"/>
      <c r="K238" s="44"/>
      <c r="L238" s="48"/>
      <c r="M238" s="44"/>
      <c r="N238" s="48"/>
      <c r="O238" s="44"/>
      <c r="P238" s="48"/>
      <c r="Q238" s="44"/>
      <c r="R238" s="48"/>
      <c r="S238" s="1"/>
      <c r="T238" s="1"/>
      <c r="V238" s="1"/>
      <c r="W238" s="1"/>
      <c r="Y238" s="1"/>
      <c r="Z238" s="1"/>
      <c r="AB238" s="1"/>
      <c r="AC238" s="1"/>
      <c r="AE238" s="1"/>
      <c r="AF238" s="1"/>
      <c r="AH238" s="1"/>
      <c r="AI238" s="1"/>
      <c r="AK238" s="1"/>
      <c r="AL238" s="1"/>
      <c r="AN238" s="1"/>
      <c r="AO238" s="1"/>
    </row>
    <row r="239" spans="1:42" ht="12">
      <c r="A239" s="1" t="s">
        <v>207</v>
      </c>
      <c r="D239" s="2" t="s">
        <v>391</v>
      </c>
      <c r="E239" s="1" t="s">
        <v>32</v>
      </c>
      <c r="F239" s="8">
        <f>H239+J239+L239+N239+P239+R239</f>
        <v>363062</v>
      </c>
      <c r="G239" s="8"/>
      <c r="H239" s="7">
        <v>213195</v>
      </c>
      <c r="I239" s="8"/>
      <c r="J239" s="7">
        <v>28200</v>
      </c>
      <c r="K239" s="8"/>
      <c r="L239" s="7">
        <v>65675</v>
      </c>
      <c r="M239" s="8"/>
      <c r="N239" s="7">
        <v>2120</v>
      </c>
      <c r="O239" s="8"/>
      <c r="P239" s="7">
        <v>45410</v>
      </c>
      <c r="Q239" s="8"/>
      <c r="R239" s="7">
        <v>8462</v>
      </c>
      <c r="S239" s="1"/>
      <c r="T239" s="8"/>
      <c r="U239" s="8">
        <f>X239+AA239+AD239+AG239+AJ239+AM239</f>
        <v>382937.97</v>
      </c>
      <c r="V239" s="8"/>
      <c r="W239" s="8"/>
      <c r="X239" s="7">
        <v>241937.64</v>
      </c>
      <c r="Y239" s="8"/>
      <c r="Z239" s="8"/>
      <c r="AA239" s="7">
        <v>51903.98</v>
      </c>
      <c r="AB239" s="8"/>
      <c r="AC239" s="8"/>
      <c r="AD239" s="7">
        <v>48379.18</v>
      </c>
      <c r="AE239" s="8"/>
      <c r="AF239" s="8"/>
      <c r="AG239" s="8">
        <v>1470.96</v>
      </c>
      <c r="AH239" s="8"/>
      <c r="AI239" s="8"/>
      <c r="AJ239" s="8">
        <v>32483.86</v>
      </c>
      <c r="AK239" s="8"/>
      <c r="AL239" s="8"/>
      <c r="AM239" s="7">
        <v>6762.35</v>
      </c>
      <c r="AN239" s="8"/>
      <c r="AO239" s="8"/>
      <c r="AP239" s="7">
        <v>0</v>
      </c>
    </row>
    <row r="240" spans="1:42" ht="12">
      <c r="A240" s="1" t="s">
        <v>124</v>
      </c>
      <c r="B240" s="44"/>
      <c r="C240" s="44"/>
      <c r="D240" s="47" t="s">
        <v>433</v>
      </c>
      <c r="E240" s="44" t="s">
        <v>32</v>
      </c>
      <c r="F240" s="45">
        <f>H240+J240+L240+N240+P240+R240</f>
        <v>150307</v>
      </c>
      <c r="G240" s="45"/>
      <c r="H240" s="46">
        <v>58518</v>
      </c>
      <c r="I240" s="45"/>
      <c r="J240" s="46">
        <v>56243</v>
      </c>
      <c r="K240" s="45"/>
      <c r="L240" s="46">
        <v>18027</v>
      </c>
      <c r="M240" s="45"/>
      <c r="N240" s="46">
        <v>44</v>
      </c>
      <c r="O240" s="45"/>
      <c r="P240" s="46">
        <v>15877</v>
      </c>
      <c r="Q240" s="45"/>
      <c r="R240" s="46">
        <v>1598</v>
      </c>
      <c r="S240" s="1"/>
      <c r="T240" s="8"/>
      <c r="U240" s="8">
        <f>X240+AA240+AD240+AG240+AJ240+AM240</f>
        <v>161225.95</v>
      </c>
      <c r="V240" s="8"/>
      <c r="W240" s="8"/>
      <c r="X240" s="7">
        <v>80963.76</v>
      </c>
      <c r="Y240" s="8"/>
      <c r="Z240" s="8"/>
      <c r="AA240" s="7">
        <v>55437.56</v>
      </c>
      <c r="AB240" s="8"/>
      <c r="AC240" s="8"/>
      <c r="AD240" s="7">
        <v>16189.96</v>
      </c>
      <c r="AE240" s="8"/>
      <c r="AF240" s="8"/>
      <c r="AG240" s="8">
        <v>0</v>
      </c>
      <c r="AH240" s="8"/>
      <c r="AI240" s="8"/>
      <c r="AJ240" s="8">
        <v>8634.67</v>
      </c>
      <c r="AK240" s="8"/>
      <c r="AL240" s="8"/>
      <c r="AM240" s="7">
        <v>0</v>
      </c>
      <c r="AN240" s="8"/>
      <c r="AO240" s="8"/>
      <c r="AP240" s="7">
        <v>0</v>
      </c>
    </row>
    <row r="241" spans="1:42" ht="12">
      <c r="A241" s="1" t="s">
        <v>125</v>
      </c>
      <c r="D241" s="2" t="s">
        <v>429</v>
      </c>
      <c r="E241" s="1" t="s">
        <v>32</v>
      </c>
      <c r="F241" s="8">
        <f>H241+J241+L241+N241+P241+R241</f>
        <v>133622</v>
      </c>
      <c r="G241" s="8"/>
      <c r="H241" s="7">
        <v>71495</v>
      </c>
      <c r="I241" s="8"/>
      <c r="J241" s="7">
        <v>2011</v>
      </c>
      <c r="K241" s="8"/>
      <c r="L241" s="7">
        <v>22024</v>
      </c>
      <c r="M241" s="8"/>
      <c r="N241" s="7">
        <v>0</v>
      </c>
      <c r="O241" s="8"/>
      <c r="P241" s="7">
        <v>38092</v>
      </c>
      <c r="Q241" s="8"/>
      <c r="R241" s="7">
        <v>0</v>
      </c>
      <c r="S241" s="1"/>
      <c r="T241" s="8"/>
      <c r="U241" s="8">
        <f>X241+AA241+AD241+AG241+AJ241+AM241</f>
        <v>163126.12000000002</v>
      </c>
      <c r="V241" s="8"/>
      <c r="W241" s="8"/>
      <c r="X241" s="7">
        <v>61419.74</v>
      </c>
      <c r="Y241" s="8"/>
      <c r="Z241" s="8"/>
      <c r="AA241" s="7">
        <v>46293.71</v>
      </c>
      <c r="AB241" s="8"/>
      <c r="AC241" s="8"/>
      <c r="AD241" s="7">
        <v>11801.38</v>
      </c>
      <c r="AE241" s="8"/>
      <c r="AF241" s="8"/>
      <c r="AG241" s="8">
        <v>0</v>
      </c>
      <c r="AH241" s="8"/>
      <c r="AI241" s="8"/>
      <c r="AJ241" s="8">
        <v>42480.56</v>
      </c>
      <c r="AK241" s="8"/>
      <c r="AL241" s="8"/>
      <c r="AM241" s="7">
        <v>1130.73</v>
      </c>
      <c r="AN241" s="8"/>
      <c r="AO241" s="8"/>
      <c r="AP241" s="7">
        <v>0</v>
      </c>
    </row>
    <row r="242" spans="2:42" ht="12">
      <c r="B242" s="44"/>
      <c r="C242" s="44"/>
      <c r="D242" s="44" t="s">
        <v>283</v>
      </c>
      <c r="E242" s="44" t="s">
        <v>32</v>
      </c>
      <c r="F242" s="49">
        <f>SUM(F239:F241)</f>
        <v>646991</v>
      </c>
      <c r="G242" s="44"/>
      <c r="H242" s="49">
        <f>SUM(H239:H241)</f>
        <v>343208</v>
      </c>
      <c r="I242" s="44"/>
      <c r="J242" s="49">
        <f>SUM(J239:J241)</f>
        <v>86454</v>
      </c>
      <c r="K242" s="44"/>
      <c r="L242" s="49">
        <f>SUM(L239:L241)</f>
        <v>105726</v>
      </c>
      <c r="M242" s="44"/>
      <c r="N242" s="49">
        <f>SUM(N239:N241)</f>
        <v>2164</v>
      </c>
      <c r="O242" s="44"/>
      <c r="P242" s="49">
        <f>SUM(P239:P241)</f>
        <v>99379</v>
      </c>
      <c r="Q242" s="44"/>
      <c r="R242" s="49">
        <f>SUM(R239:R241)</f>
        <v>10060</v>
      </c>
      <c r="S242" s="1"/>
      <c r="T242" s="9"/>
      <c r="U242" s="9">
        <f>SUM(U239:U241)</f>
        <v>707290.0399999999</v>
      </c>
      <c r="V242" s="1"/>
      <c r="W242" s="9"/>
      <c r="X242" s="9">
        <f>SUM(X239:X241)</f>
        <v>384321.14</v>
      </c>
      <c r="Y242" s="1"/>
      <c r="Z242" s="9"/>
      <c r="AA242" s="9">
        <f>SUM(AA239:AA241)</f>
        <v>153635.25</v>
      </c>
      <c r="AB242" s="1"/>
      <c r="AC242" s="9"/>
      <c r="AD242" s="9">
        <f>SUM(AD239:AD241)</f>
        <v>76370.52</v>
      </c>
      <c r="AE242" s="1"/>
      <c r="AF242" s="9"/>
      <c r="AG242" s="9">
        <f>SUM(AG239:AG241)</f>
        <v>1470.96</v>
      </c>
      <c r="AH242" s="1"/>
      <c r="AI242" s="9"/>
      <c r="AJ242" s="9">
        <f>SUM(AJ239:AJ241)</f>
        <v>83599.09</v>
      </c>
      <c r="AK242" s="1"/>
      <c r="AL242" s="9"/>
      <c r="AM242" s="9">
        <f>SUM(AM239:AM241)</f>
        <v>7893.08</v>
      </c>
      <c r="AN242" s="1"/>
      <c r="AO242" s="9"/>
      <c r="AP242" s="9">
        <f>SUM(AP239:AP241)</f>
        <v>0</v>
      </c>
    </row>
    <row r="243" spans="5:41" ht="12" customHeight="1">
      <c r="E243" s="1"/>
      <c r="G243" s="1"/>
      <c r="I243" s="1"/>
      <c r="K243" s="1"/>
      <c r="M243" s="1"/>
      <c r="N243" s="4"/>
      <c r="O243" s="1"/>
      <c r="P243" s="4"/>
      <c r="Q243" s="1"/>
      <c r="S243" s="1"/>
      <c r="T243" s="1"/>
      <c r="V243" s="1"/>
      <c r="W243" s="1"/>
      <c r="Y243" s="1"/>
      <c r="Z243" s="1"/>
      <c r="AB243" s="1"/>
      <c r="AC243" s="1"/>
      <c r="AE243" s="1"/>
      <c r="AF243" s="1"/>
      <c r="AH243" s="1"/>
      <c r="AI243" s="1"/>
      <c r="AK243" s="1"/>
      <c r="AL243" s="1"/>
      <c r="AN243" s="1"/>
      <c r="AO243" s="1"/>
    </row>
    <row r="244" spans="2:41" ht="12" customHeight="1">
      <c r="B244" s="44"/>
      <c r="C244" s="44" t="s">
        <v>126</v>
      </c>
      <c r="D244" s="47"/>
      <c r="E244" s="44" t="s">
        <v>32</v>
      </c>
      <c r="F244" s="44"/>
      <c r="G244" s="44"/>
      <c r="H244" s="48"/>
      <c r="I244" s="44"/>
      <c r="J244" s="48"/>
      <c r="K244" s="44"/>
      <c r="L244" s="48"/>
      <c r="M244" s="44"/>
      <c r="N244" s="48"/>
      <c r="O244" s="44"/>
      <c r="P244" s="48"/>
      <c r="Q244" s="44"/>
      <c r="R244" s="48"/>
      <c r="S244" s="1"/>
      <c r="T244" s="1"/>
      <c r="V244" s="1"/>
      <c r="W244" s="1"/>
      <c r="Y244" s="1"/>
      <c r="Z244" s="1"/>
      <c r="AB244" s="1"/>
      <c r="AC244" s="1"/>
      <c r="AE244" s="1"/>
      <c r="AF244" s="1"/>
      <c r="AH244" s="1"/>
      <c r="AI244" s="1"/>
      <c r="AK244" s="1"/>
      <c r="AL244" s="1"/>
      <c r="AN244" s="1"/>
      <c r="AO244" s="1"/>
    </row>
    <row r="245" spans="1:42" ht="15" customHeight="1" hidden="1">
      <c r="A245" s="1" t="s">
        <v>284</v>
      </c>
      <c r="D245" s="1" t="s">
        <v>261</v>
      </c>
      <c r="E245" s="1" t="s">
        <v>32</v>
      </c>
      <c r="F245" s="8">
        <f>H245+J245+L245+N245+P245+R245</f>
        <v>3723619</v>
      </c>
      <c r="G245" s="1"/>
      <c r="H245" s="7">
        <f>ROUND(X245,round_as_displayed)</f>
        <v>1510610</v>
      </c>
      <c r="I245" s="1"/>
      <c r="J245" s="7">
        <f>ROUND(AA245,round_as_displayed)</f>
        <v>122869</v>
      </c>
      <c r="K245" s="1"/>
      <c r="L245" s="7">
        <f>ROUND(AD245,round_as_displayed)</f>
        <v>302070</v>
      </c>
      <c r="M245" s="1"/>
      <c r="N245" s="7">
        <f>ROUND(AG245,round_as_displayed)</f>
        <v>14305</v>
      </c>
      <c r="O245" s="1"/>
      <c r="P245" s="7">
        <f>ROUND(AJ245,round_as_displayed)</f>
        <v>183909</v>
      </c>
      <c r="Q245" s="1"/>
      <c r="R245" s="7">
        <f>ROUND(AM245,round_as_displayed)</f>
        <v>1589856</v>
      </c>
      <c r="S245" s="1"/>
      <c r="T245" s="1"/>
      <c r="U245" s="8">
        <f>X245+AA245+AD245+AG245+AJ245+AM245</f>
        <v>3723617.3800000004</v>
      </c>
      <c r="V245" s="1"/>
      <c r="W245" s="1"/>
      <c r="X245" s="4">
        <v>1510609.54</v>
      </c>
      <c r="Y245" s="1"/>
      <c r="Z245" s="1"/>
      <c r="AA245" s="4">
        <v>122868.6</v>
      </c>
      <c r="AB245" s="1"/>
      <c r="AC245" s="1"/>
      <c r="AD245" s="7">
        <v>302069.79</v>
      </c>
      <c r="AE245" s="1"/>
      <c r="AF245" s="1"/>
      <c r="AG245" s="1">
        <v>14304.54</v>
      </c>
      <c r="AH245" s="1"/>
      <c r="AI245" s="1"/>
      <c r="AJ245" s="1">
        <v>183909.18</v>
      </c>
      <c r="AK245" s="1"/>
      <c r="AL245" s="1"/>
      <c r="AM245" s="4">
        <v>1589855.73</v>
      </c>
      <c r="AN245" s="1"/>
      <c r="AO245" s="1"/>
      <c r="AP245" s="4">
        <v>0</v>
      </c>
    </row>
    <row r="246" spans="4:42" ht="12" customHeight="1">
      <c r="D246" s="1" t="s">
        <v>261</v>
      </c>
      <c r="E246" s="1" t="s">
        <v>32</v>
      </c>
      <c r="F246" s="8">
        <f>H246+J246+L246+N246+P246+R246</f>
        <v>2026299</v>
      </c>
      <c r="G246" s="1"/>
      <c r="H246" s="7">
        <v>1355508</v>
      </c>
      <c r="I246" s="1"/>
      <c r="J246" s="7">
        <v>69660</v>
      </c>
      <c r="K246" s="1"/>
      <c r="L246" s="7">
        <v>417567</v>
      </c>
      <c r="M246" s="1"/>
      <c r="N246" s="7">
        <v>10091</v>
      </c>
      <c r="O246" s="1"/>
      <c r="P246" s="7">
        <v>153821</v>
      </c>
      <c r="Q246" s="1"/>
      <c r="R246" s="7">
        <v>19652</v>
      </c>
      <c r="S246" s="1"/>
      <c r="T246" s="1"/>
      <c r="U246" s="8">
        <f>X246+AA246+AD246+AG246+AJ246+AM246</f>
        <v>2089328.6200000003</v>
      </c>
      <c r="V246" s="1"/>
      <c r="W246" s="1"/>
      <c r="X246" s="4">
        <f>X245-X247-X248</f>
        <v>1510609.54</v>
      </c>
      <c r="Y246" s="1"/>
      <c r="Z246" s="1"/>
      <c r="AA246" s="4">
        <f>AA245-AA247-AA248</f>
        <v>122868.6</v>
      </c>
      <c r="AB246" s="1"/>
      <c r="AC246" s="1"/>
      <c r="AD246" s="4">
        <f>AD245-AD247-AD248</f>
        <v>302069.79</v>
      </c>
      <c r="AE246" s="1"/>
      <c r="AF246" s="1"/>
      <c r="AG246" s="4">
        <f>AG245-AG247-AG248</f>
        <v>14304.54</v>
      </c>
      <c r="AH246" s="1"/>
      <c r="AI246" s="1"/>
      <c r="AJ246" s="4">
        <f>AJ245-AJ247-AJ248</f>
        <v>132406.49</v>
      </c>
      <c r="AK246" s="1"/>
      <c r="AL246" s="1"/>
      <c r="AM246" s="4">
        <f>AM245-AM247-AM248</f>
        <v>7069.660000000149</v>
      </c>
      <c r="AN246" s="1"/>
      <c r="AO246" s="1"/>
      <c r="AP246" s="4">
        <f>AP245-AP247-AP248</f>
        <v>0</v>
      </c>
    </row>
    <row r="247" spans="1:42" ht="12" customHeight="1">
      <c r="A247" s="1" t="s">
        <v>264</v>
      </c>
      <c r="B247" s="44"/>
      <c r="C247" s="44"/>
      <c r="D247" s="44" t="s">
        <v>262</v>
      </c>
      <c r="E247" s="44" t="s">
        <v>32</v>
      </c>
      <c r="F247" s="45">
        <f>H247+J247+L247+N247+P247+R247</f>
        <v>19918</v>
      </c>
      <c r="G247" s="44"/>
      <c r="H247" s="46">
        <v>0</v>
      </c>
      <c r="I247" s="44"/>
      <c r="J247" s="46">
        <v>0</v>
      </c>
      <c r="K247" s="44"/>
      <c r="L247" s="46">
        <v>0</v>
      </c>
      <c r="M247" s="44"/>
      <c r="N247" s="46">
        <v>0</v>
      </c>
      <c r="O247" s="44"/>
      <c r="P247" s="46">
        <v>19918</v>
      </c>
      <c r="Q247" s="44"/>
      <c r="R247" s="46">
        <v>0</v>
      </c>
      <c r="S247" s="1"/>
      <c r="T247" s="1"/>
      <c r="U247" s="8">
        <f>X247+AA247+AD247+AG247+AJ247+AM247</f>
        <v>28036.86</v>
      </c>
      <c r="V247" s="1"/>
      <c r="W247" s="1"/>
      <c r="X247" s="4">
        <v>0</v>
      </c>
      <c r="Y247" s="1"/>
      <c r="Z247" s="1"/>
      <c r="AA247" s="4">
        <v>0</v>
      </c>
      <c r="AB247" s="1"/>
      <c r="AC247" s="1"/>
      <c r="AD247" s="7">
        <v>0</v>
      </c>
      <c r="AE247" s="1"/>
      <c r="AF247" s="1"/>
      <c r="AG247" s="1">
        <v>0</v>
      </c>
      <c r="AH247" s="1"/>
      <c r="AI247" s="1"/>
      <c r="AJ247" s="1">
        <v>14002.69</v>
      </c>
      <c r="AK247" s="1"/>
      <c r="AL247" s="1"/>
      <c r="AM247" s="4">
        <v>14034.17</v>
      </c>
      <c r="AN247" s="1"/>
      <c r="AO247" s="1"/>
      <c r="AP247" s="4">
        <v>0</v>
      </c>
    </row>
    <row r="248" spans="1:42" ht="12" customHeight="1">
      <c r="A248" s="1" t="s">
        <v>285</v>
      </c>
      <c r="D248" s="2" t="s">
        <v>263</v>
      </c>
      <c r="E248" s="1" t="s">
        <v>32</v>
      </c>
      <c r="F248" s="8">
        <f>H248+J248+L248+N248+P248+R248</f>
        <v>2213328</v>
      </c>
      <c r="G248" s="8"/>
      <c r="H248" s="7">
        <v>0</v>
      </c>
      <c r="I248" s="8"/>
      <c r="J248" s="7">
        <v>0</v>
      </c>
      <c r="K248" s="8"/>
      <c r="L248" s="7">
        <v>0</v>
      </c>
      <c r="M248" s="8"/>
      <c r="N248" s="7">
        <v>0</v>
      </c>
      <c r="O248" s="8"/>
      <c r="P248" s="7">
        <v>748869</v>
      </c>
      <c r="Q248" s="8"/>
      <c r="R248" s="7">
        <v>1464459</v>
      </c>
      <c r="S248" s="1"/>
      <c r="T248" s="8"/>
      <c r="U248" s="8">
        <f>X248+AA248+AD248+AG248+AJ248+AM248</f>
        <v>1606251.9</v>
      </c>
      <c r="V248" s="8"/>
      <c r="W248" s="8"/>
      <c r="X248" s="7">
        <v>0</v>
      </c>
      <c r="Y248" s="8"/>
      <c r="Z248" s="8"/>
      <c r="AA248" s="7">
        <v>0</v>
      </c>
      <c r="AB248" s="8"/>
      <c r="AC248" s="8"/>
      <c r="AD248" s="7">
        <v>0</v>
      </c>
      <c r="AE248" s="8"/>
      <c r="AF248" s="8"/>
      <c r="AG248" s="8">
        <v>0</v>
      </c>
      <c r="AH248" s="8"/>
      <c r="AI248" s="8"/>
      <c r="AJ248" s="8">
        <v>37500</v>
      </c>
      <c r="AK248" s="8"/>
      <c r="AL248" s="8"/>
      <c r="AM248" s="7">
        <v>1568751.9</v>
      </c>
      <c r="AN248" s="8"/>
      <c r="AO248" s="8"/>
      <c r="AP248" s="7">
        <v>0</v>
      </c>
    </row>
    <row r="249" spans="2:42" ht="12">
      <c r="B249" s="44"/>
      <c r="C249" s="44"/>
      <c r="D249" s="44" t="s">
        <v>286</v>
      </c>
      <c r="E249" s="44" t="s">
        <v>32</v>
      </c>
      <c r="F249" s="49">
        <f>SUM(F246:F248)</f>
        <v>4259545</v>
      </c>
      <c r="G249" s="44"/>
      <c r="H249" s="49">
        <f>SUM(H246:H248)</f>
        <v>1355508</v>
      </c>
      <c r="I249" s="44"/>
      <c r="J249" s="49">
        <f>SUM(J246:J248)</f>
        <v>69660</v>
      </c>
      <c r="K249" s="44"/>
      <c r="L249" s="49">
        <f>SUM(L246:L248)</f>
        <v>417567</v>
      </c>
      <c r="M249" s="44"/>
      <c r="N249" s="49">
        <f>SUM(N246:N248)</f>
        <v>10091</v>
      </c>
      <c r="O249" s="44"/>
      <c r="P249" s="49">
        <f>SUM(P246:P248)</f>
        <v>922608</v>
      </c>
      <c r="Q249" s="44"/>
      <c r="R249" s="49">
        <f>SUM(R246:R248)</f>
        <v>1484111</v>
      </c>
      <c r="S249" s="1"/>
      <c r="T249" s="9"/>
      <c r="U249" s="9">
        <f>SUM(U246:U248)</f>
        <v>3723617.3800000004</v>
      </c>
      <c r="V249" s="1"/>
      <c r="W249" s="9"/>
      <c r="X249" s="9">
        <f>SUM(X246:X248)</f>
        <v>1510609.54</v>
      </c>
      <c r="Y249" s="1"/>
      <c r="Z249" s="9"/>
      <c r="AA249" s="9">
        <f>SUM(AA246:AA248)</f>
        <v>122868.6</v>
      </c>
      <c r="AB249" s="1"/>
      <c r="AC249" s="9"/>
      <c r="AD249" s="9">
        <f>SUM(AD246:AD248)</f>
        <v>302069.79</v>
      </c>
      <c r="AE249" s="1"/>
      <c r="AF249" s="9"/>
      <c r="AG249" s="9">
        <f>SUM(AG246:AG248)</f>
        <v>14304.54</v>
      </c>
      <c r="AH249" s="1"/>
      <c r="AI249" s="9"/>
      <c r="AJ249" s="9">
        <f>SUM(AJ246:AJ248)</f>
        <v>183909.18</v>
      </c>
      <c r="AK249" s="1"/>
      <c r="AL249" s="9"/>
      <c r="AM249" s="9">
        <f>SUM(AM246:AM248)</f>
        <v>1589855.73</v>
      </c>
      <c r="AN249" s="1"/>
      <c r="AO249" s="9"/>
      <c r="AP249" s="9">
        <f>SUM(AP246:AP248)</f>
        <v>0</v>
      </c>
    </row>
    <row r="250" spans="5:41" ht="12" customHeight="1" hidden="1">
      <c r="E250" s="1"/>
      <c r="G250" s="1"/>
      <c r="I250" s="1"/>
      <c r="K250" s="1"/>
      <c r="M250" s="1"/>
      <c r="N250" s="4"/>
      <c r="O250" s="1"/>
      <c r="P250" s="4"/>
      <c r="Q250" s="1"/>
      <c r="S250" s="1"/>
      <c r="T250" s="1"/>
      <c r="V250" s="1"/>
      <c r="W250" s="1"/>
      <c r="Y250" s="1"/>
      <c r="Z250" s="1"/>
      <c r="AB250" s="1"/>
      <c r="AC250" s="1"/>
      <c r="AE250" s="1"/>
      <c r="AF250" s="1"/>
      <c r="AH250" s="1"/>
      <c r="AI250" s="1"/>
      <c r="AK250" s="1"/>
      <c r="AL250" s="1"/>
      <c r="AN250" s="1"/>
      <c r="AO250" s="1"/>
    </row>
    <row r="251" spans="1:42" ht="12" hidden="1">
      <c r="A251" s="1" t="s">
        <v>127</v>
      </c>
      <c r="C251" s="1" t="s">
        <v>369</v>
      </c>
      <c r="E251" s="1" t="s">
        <v>32</v>
      </c>
      <c r="F251" s="11">
        <f>H251+J251+L251+N251+P251+R251</f>
        <v>0</v>
      </c>
      <c r="G251" s="1"/>
      <c r="H251" s="10">
        <v>0</v>
      </c>
      <c r="I251" s="1"/>
      <c r="J251" s="10">
        <v>0</v>
      </c>
      <c r="K251" s="1"/>
      <c r="L251" s="10">
        <v>0</v>
      </c>
      <c r="M251" s="1"/>
      <c r="N251" s="10">
        <v>0</v>
      </c>
      <c r="O251" s="1"/>
      <c r="P251" s="10">
        <v>0</v>
      </c>
      <c r="Q251" s="1"/>
      <c r="R251" s="10">
        <v>0</v>
      </c>
      <c r="S251" s="1"/>
      <c r="T251" s="11"/>
      <c r="U251" s="11">
        <f>X251+AA251+AD251+AG251+AJ251+AM251</f>
        <v>74164.34</v>
      </c>
      <c r="V251" s="1"/>
      <c r="W251" s="11"/>
      <c r="X251" s="10">
        <v>51424.93</v>
      </c>
      <c r="Y251" s="1"/>
      <c r="Z251" s="11"/>
      <c r="AA251" s="10">
        <v>0</v>
      </c>
      <c r="AB251" s="1"/>
      <c r="AC251" s="11"/>
      <c r="AD251" s="10">
        <v>10283.22</v>
      </c>
      <c r="AE251" s="1"/>
      <c r="AF251" s="11"/>
      <c r="AG251" s="11">
        <v>3245.79</v>
      </c>
      <c r="AH251" s="1"/>
      <c r="AI251" s="11"/>
      <c r="AJ251" s="11">
        <v>3744.95</v>
      </c>
      <c r="AK251" s="1"/>
      <c r="AL251" s="11"/>
      <c r="AM251" s="10">
        <v>5465.45</v>
      </c>
      <c r="AN251" s="1"/>
      <c r="AO251" s="11"/>
      <c r="AP251" s="10">
        <v>0</v>
      </c>
    </row>
    <row r="252" spans="5:41" ht="12" customHeight="1">
      <c r="E252" s="1"/>
      <c r="G252" s="1"/>
      <c r="I252" s="1"/>
      <c r="K252" s="1"/>
      <c r="M252" s="1"/>
      <c r="N252" s="4"/>
      <c r="O252" s="1"/>
      <c r="P252" s="4"/>
      <c r="Q252" s="1"/>
      <c r="S252" s="1"/>
      <c r="T252" s="1"/>
      <c r="V252" s="1"/>
      <c r="W252" s="1"/>
      <c r="Y252" s="1"/>
      <c r="Z252" s="1"/>
      <c r="AB252" s="1"/>
      <c r="AC252" s="1"/>
      <c r="AE252" s="1"/>
      <c r="AF252" s="1"/>
      <c r="AH252" s="1"/>
      <c r="AI252" s="1"/>
      <c r="AK252" s="1"/>
      <c r="AL252" s="1"/>
      <c r="AN252" s="1"/>
      <c r="AO252" s="1"/>
    </row>
    <row r="253" spans="1:42" ht="12">
      <c r="A253" s="1" t="s">
        <v>129</v>
      </c>
      <c r="B253" s="44"/>
      <c r="C253" s="44" t="s">
        <v>367</v>
      </c>
      <c r="D253" s="47"/>
      <c r="E253" s="44" t="s">
        <v>32</v>
      </c>
      <c r="F253" s="45">
        <f>H253+J253+L253+N253+P253+R253</f>
        <v>145770</v>
      </c>
      <c r="G253" s="45"/>
      <c r="H253" s="54">
        <v>102244</v>
      </c>
      <c r="I253" s="45"/>
      <c r="J253" s="54">
        <v>6543</v>
      </c>
      <c r="K253" s="45"/>
      <c r="L253" s="54">
        <v>31496</v>
      </c>
      <c r="M253" s="45"/>
      <c r="N253" s="54">
        <v>0</v>
      </c>
      <c r="O253" s="45"/>
      <c r="P253" s="54">
        <v>5487</v>
      </c>
      <c r="Q253" s="45"/>
      <c r="R253" s="54">
        <v>0</v>
      </c>
      <c r="S253" s="1"/>
      <c r="T253" s="8"/>
      <c r="U253" s="8">
        <f>X253+AA253+AD253+AG253+AJ253+AM253</f>
        <v>154112.25</v>
      </c>
      <c r="V253" s="8"/>
      <c r="W253" s="8"/>
      <c r="X253" s="7">
        <v>115504.29</v>
      </c>
      <c r="Y253" s="8"/>
      <c r="Z253" s="8"/>
      <c r="AA253" s="7">
        <v>3667.59</v>
      </c>
      <c r="AB253" s="8"/>
      <c r="AC253" s="8"/>
      <c r="AD253" s="7">
        <v>23096.87</v>
      </c>
      <c r="AE253" s="8"/>
      <c r="AF253" s="8"/>
      <c r="AG253" s="8">
        <v>1887.48</v>
      </c>
      <c r="AH253" s="8"/>
      <c r="AI253" s="8"/>
      <c r="AJ253" s="8">
        <v>9956.02</v>
      </c>
      <c r="AK253" s="8"/>
      <c r="AL253" s="8"/>
      <c r="AM253" s="7">
        <v>0</v>
      </c>
      <c r="AN253" s="8"/>
      <c r="AO253" s="8"/>
      <c r="AP253" s="7">
        <v>0</v>
      </c>
    </row>
    <row r="254" spans="4:42" ht="12" customHeight="1">
      <c r="D254" s="2" t="s">
        <v>130</v>
      </c>
      <c r="E254" s="1" t="s">
        <v>32</v>
      </c>
      <c r="F254" s="9">
        <f>SUM(F230+F234+F236+F242+F249+F251+F253+F232)</f>
        <v>12377125</v>
      </c>
      <c r="G254" s="1"/>
      <c r="H254" s="9">
        <f>SUM(H230+H234+H236+H242+H249+H251+H253+H232)</f>
        <v>5932031</v>
      </c>
      <c r="I254" s="1"/>
      <c r="J254" s="9">
        <f>SUM(J230+J234+J236+J242+J249+J251+J253+J232)</f>
        <v>564158</v>
      </c>
      <c r="K254" s="1"/>
      <c r="L254" s="9">
        <f>SUM(L230+L234+L236+L242+L249+L251+L253+L232)</f>
        <v>1799887</v>
      </c>
      <c r="M254" s="1"/>
      <c r="N254" s="9">
        <f>SUM(N230+N234+N236+N242+N249+N251+N253+N232)</f>
        <v>124371</v>
      </c>
      <c r="O254" s="1"/>
      <c r="P254" s="9">
        <f>SUM(P230+P234+P236+P242+P249+P251+P253+P232)</f>
        <v>1972532</v>
      </c>
      <c r="Q254" s="1"/>
      <c r="R254" s="9">
        <f>SUM(R230+R234+R236+R242+R249+R251+R253+R232)</f>
        <v>1984146</v>
      </c>
      <c r="S254" s="1"/>
      <c r="T254" s="9"/>
      <c r="U254" s="9">
        <f>SUM(U230+U234+U236+U242+U249+U251+U253+U232)</f>
        <v>11945200.190000001</v>
      </c>
      <c r="V254" s="1"/>
      <c r="W254" s="9"/>
      <c r="X254" s="9">
        <f>SUM(X230+X234+X236+X242+X249+X251+X253+X232)</f>
        <v>6105375.27</v>
      </c>
      <c r="Y254" s="1"/>
      <c r="Z254" s="9"/>
      <c r="AA254" s="9">
        <f>SUM(AA230+AA234+AA236+AA242+AA249+AA251+AA253+AA232)</f>
        <v>560523.42</v>
      </c>
      <c r="AB254" s="1"/>
      <c r="AC254" s="9"/>
      <c r="AD254" s="9">
        <f>SUM(AD230+AD234+AD236+AD242+AD249+AD251+AD253+AD232)</f>
        <v>1212724.53</v>
      </c>
      <c r="AE254" s="1"/>
      <c r="AF254" s="9"/>
      <c r="AG254" s="9">
        <f>SUM(AG230+AG234+AG236+AG242+AG249+AG251+AG253+AG232)</f>
        <v>72729.04000000001</v>
      </c>
      <c r="AH254" s="1"/>
      <c r="AI254" s="9"/>
      <c r="AJ254" s="9">
        <f>SUM(AJ230+AJ234+AJ236+AJ242+AJ249+AJ251+AJ253+AJ232)</f>
        <v>1789699.58</v>
      </c>
      <c r="AK254" s="1"/>
      <c r="AL254" s="9"/>
      <c r="AM254" s="9">
        <f>SUM(AM230+AM234+AM236+AM242+AM249+AM251+AM253+AM232)</f>
        <v>2204148.35</v>
      </c>
      <c r="AN254" s="1"/>
      <c r="AO254" s="9"/>
      <c r="AP254" s="9">
        <f>SUM(AP230+AP234+AP236+AP242+AP249+AP251+AP253+AP232)</f>
        <v>0</v>
      </c>
    </row>
    <row r="255" spans="2:41" ht="12">
      <c r="B255" s="44"/>
      <c r="C255" s="44"/>
      <c r="D255" s="47"/>
      <c r="E255" s="44"/>
      <c r="F255" s="44"/>
      <c r="G255" s="44"/>
      <c r="H255" s="48"/>
      <c r="I255" s="44"/>
      <c r="J255" s="48"/>
      <c r="K255" s="44"/>
      <c r="L255" s="48"/>
      <c r="M255" s="44"/>
      <c r="N255" s="48"/>
      <c r="O255" s="44"/>
      <c r="P255" s="48"/>
      <c r="Q255" s="44"/>
      <c r="R255" s="48"/>
      <c r="S255" s="1"/>
      <c r="T255" s="1"/>
      <c r="V255" s="1"/>
      <c r="W255" s="1"/>
      <c r="Y255" s="1"/>
      <c r="Z255" s="1"/>
      <c r="AB255" s="1"/>
      <c r="AC255" s="1"/>
      <c r="AE255" s="1"/>
      <c r="AF255" s="1"/>
      <c r="AH255" s="1"/>
      <c r="AI255" s="1"/>
      <c r="AK255" s="1"/>
      <c r="AL255" s="1"/>
      <c r="AN255" s="1"/>
      <c r="AO255" s="1"/>
    </row>
    <row r="256" spans="2:41" ht="12" customHeight="1">
      <c r="B256" s="1" t="s">
        <v>131</v>
      </c>
      <c r="E256" s="1"/>
      <c r="G256" s="1"/>
      <c r="I256" s="1"/>
      <c r="K256" s="1"/>
      <c r="M256" s="1"/>
      <c r="N256" s="4"/>
      <c r="O256" s="1"/>
      <c r="P256" s="4"/>
      <c r="Q256" s="1"/>
      <c r="S256" s="1"/>
      <c r="T256" s="1"/>
      <c r="V256" s="1"/>
      <c r="W256" s="1"/>
      <c r="Y256" s="1"/>
      <c r="Z256" s="1"/>
      <c r="AB256" s="1"/>
      <c r="AC256" s="1"/>
      <c r="AE256" s="1"/>
      <c r="AF256" s="1"/>
      <c r="AH256" s="1"/>
      <c r="AI256" s="1"/>
      <c r="AK256" s="1"/>
      <c r="AL256" s="1"/>
      <c r="AN256" s="1"/>
      <c r="AO256" s="1"/>
    </row>
    <row r="257" spans="1:42" ht="12">
      <c r="A257" s="1" t="s">
        <v>316</v>
      </c>
      <c r="B257" s="44"/>
      <c r="C257" s="44" t="s">
        <v>195</v>
      </c>
      <c r="D257" s="47"/>
      <c r="E257" s="44" t="s">
        <v>32</v>
      </c>
      <c r="F257" s="53">
        <f>H257+J257+L257+N257+P257+R257</f>
        <v>86141</v>
      </c>
      <c r="G257" s="44"/>
      <c r="H257" s="54">
        <v>53933</v>
      </c>
      <c r="I257" s="44"/>
      <c r="J257" s="54">
        <v>0</v>
      </c>
      <c r="K257" s="44"/>
      <c r="L257" s="54">
        <v>16614</v>
      </c>
      <c r="M257" s="44"/>
      <c r="N257" s="54">
        <v>314</v>
      </c>
      <c r="O257" s="44"/>
      <c r="P257" s="54">
        <v>13440</v>
      </c>
      <c r="Q257" s="44"/>
      <c r="R257" s="54">
        <v>1840</v>
      </c>
      <c r="S257" s="1"/>
      <c r="T257" s="11"/>
      <c r="U257" s="11">
        <f>X257+AA257+AD257+AG257+AJ257+AM257</f>
        <v>164753.21</v>
      </c>
      <c r="V257" s="1"/>
      <c r="W257" s="11"/>
      <c r="X257" s="10">
        <v>123389.48</v>
      </c>
      <c r="Y257" s="1"/>
      <c r="Z257" s="11"/>
      <c r="AA257" s="10">
        <v>0</v>
      </c>
      <c r="AB257" s="1"/>
      <c r="AC257" s="11"/>
      <c r="AD257" s="10">
        <v>24673.64</v>
      </c>
      <c r="AE257" s="1"/>
      <c r="AF257" s="11"/>
      <c r="AG257" s="11">
        <v>0</v>
      </c>
      <c r="AH257" s="1"/>
      <c r="AI257" s="11"/>
      <c r="AJ257" s="11">
        <v>13861.52</v>
      </c>
      <c r="AK257" s="1"/>
      <c r="AL257" s="11"/>
      <c r="AM257" s="10">
        <v>2828.57</v>
      </c>
      <c r="AN257" s="1"/>
      <c r="AO257" s="11"/>
      <c r="AP257" s="10">
        <v>0</v>
      </c>
    </row>
    <row r="258" spans="5:41" ht="12" customHeight="1">
      <c r="E258" s="1"/>
      <c r="G258" s="1"/>
      <c r="I258" s="1"/>
      <c r="K258" s="1"/>
      <c r="M258" s="1"/>
      <c r="N258" s="4"/>
      <c r="O258" s="1"/>
      <c r="P258" s="4"/>
      <c r="Q258" s="1"/>
      <c r="S258" s="1"/>
      <c r="T258" s="1"/>
      <c r="V258" s="1"/>
      <c r="W258" s="1"/>
      <c r="Y258" s="1"/>
      <c r="Z258" s="1"/>
      <c r="AB258" s="1"/>
      <c r="AC258" s="1"/>
      <c r="AE258" s="1"/>
      <c r="AF258" s="1"/>
      <c r="AH258" s="1"/>
      <c r="AI258" s="1"/>
      <c r="AK258" s="1"/>
      <c r="AL258" s="1"/>
      <c r="AN258" s="1"/>
      <c r="AO258" s="1"/>
    </row>
    <row r="259" spans="2:41" ht="12" customHeight="1">
      <c r="B259" s="44"/>
      <c r="C259" s="44" t="s">
        <v>132</v>
      </c>
      <c r="D259" s="47"/>
      <c r="E259" s="44" t="s">
        <v>32</v>
      </c>
      <c r="F259" s="44"/>
      <c r="G259" s="44"/>
      <c r="H259" s="48"/>
      <c r="I259" s="44"/>
      <c r="J259" s="48"/>
      <c r="K259" s="44"/>
      <c r="L259" s="48"/>
      <c r="M259" s="44"/>
      <c r="N259" s="48"/>
      <c r="O259" s="44"/>
      <c r="P259" s="48"/>
      <c r="Q259" s="44"/>
      <c r="R259" s="48"/>
      <c r="S259" s="1"/>
      <c r="T259" s="1"/>
      <c r="V259" s="1"/>
      <c r="W259" s="1"/>
      <c r="Y259" s="1"/>
      <c r="Z259" s="1"/>
      <c r="AB259" s="1"/>
      <c r="AC259" s="1"/>
      <c r="AE259" s="1"/>
      <c r="AF259" s="1"/>
      <c r="AH259" s="1"/>
      <c r="AI259" s="1"/>
      <c r="AK259" s="1"/>
      <c r="AL259" s="1"/>
      <c r="AN259" s="1"/>
      <c r="AO259" s="1"/>
    </row>
    <row r="260" spans="1:42" ht="12" customHeight="1">
      <c r="A260" s="1" t="s">
        <v>133</v>
      </c>
      <c r="D260" s="2" t="s">
        <v>345</v>
      </c>
      <c r="E260" s="1" t="s">
        <v>32</v>
      </c>
      <c r="F260" s="8">
        <f>H260+J260+L260+N260+P260+R260</f>
        <v>73830</v>
      </c>
      <c r="G260" s="8"/>
      <c r="H260" s="7">
        <v>45657</v>
      </c>
      <c r="I260" s="8"/>
      <c r="J260" s="7">
        <v>17350</v>
      </c>
      <c r="K260" s="8"/>
      <c r="L260" s="7">
        <v>5636</v>
      </c>
      <c r="M260" s="8"/>
      <c r="N260" s="7">
        <v>1974</v>
      </c>
      <c r="O260" s="8"/>
      <c r="P260" s="7">
        <v>3213</v>
      </c>
      <c r="Q260" s="8"/>
      <c r="R260" s="7">
        <v>0</v>
      </c>
      <c r="S260" s="1"/>
      <c r="T260" s="8"/>
      <c r="U260" s="8">
        <f>X260+AA260+AD260+AG260+AJ260+AM260</f>
        <v>268805.76</v>
      </c>
      <c r="V260" s="8"/>
      <c r="W260" s="8"/>
      <c r="X260" s="7">
        <v>146237.52</v>
      </c>
      <c r="Y260" s="8"/>
      <c r="Z260" s="8"/>
      <c r="AA260" s="7">
        <v>17862</v>
      </c>
      <c r="AB260" s="8"/>
      <c r="AC260" s="8"/>
      <c r="AD260" s="7">
        <v>23636.74</v>
      </c>
      <c r="AE260" s="8"/>
      <c r="AF260" s="8"/>
      <c r="AG260" s="8">
        <v>3976.47</v>
      </c>
      <c r="AH260" s="8"/>
      <c r="AI260" s="8"/>
      <c r="AJ260" s="8">
        <v>65894.91</v>
      </c>
      <c r="AK260" s="8"/>
      <c r="AL260" s="8"/>
      <c r="AM260" s="7">
        <v>11198.12</v>
      </c>
      <c r="AN260" s="8"/>
      <c r="AO260" s="8"/>
      <c r="AP260" s="7">
        <v>0</v>
      </c>
    </row>
    <row r="261" spans="1:42" ht="12" hidden="1">
      <c r="A261" s="1" t="s">
        <v>134</v>
      </c>
      <c r="D261" s="2" t="s">
        <v>434</v>
      </c>
      <c r="E261" s="1" t="s">
        <v>32</v>
      </c>
      <c r="F261" s="8">
        <f>H261+J261+L261+N261+P261+R261</f>
        <v>0</v>
      </c>
      <c r="G261" s="8"/>
      <c r="H261" s="7">
        <v>0</v>
      </c>
      <c r="I261" s="8"/>
      <c r="J261" s="7">
        <v>0</v>
      </c>
      <c r="K261" s="8"/>
      <c r="L261" s="7">
        <v>0</v>
      </c>
      <c r="M261" s="8"/>
      <c r="N261" s="7">
        <v>0</v>
      </c>
      <c r="O261" s="8"/>
      <c r="P261" s="7"/>
      <c r="Q261" s="8"/>
      <c r="R261" s="7">
        <v>0</v>
      </c>
      <c r="S261" s="1"/>
      <c r="T261" s="8"/>
      <c r="U261" s="8">
        <f>X261+AA261+AD261+AG261+AJ261+AM261</f>
        <v>162349.78999999998</v>
      </c>
      <c r="V261" s="8"/>
      <c r="W261" s="8"/>
      <c r="X261" s="7">
        <v>125809.11</v>
      </c>
      <c r="Y261" s="8"/>
      <c r="Z261" s="8"/>
      <c r="AA261" s="7">
        <v>3230</v>
      </c>
      <c r="AB261" s="8"/>
      <c r="AC261" s="8"/>
      <c r="AD261" s="7">
        <v>25157.48</v>
      </c>
      <c r="AE261" s="8"/>
      <c r="AF261" s="8"/>
      <c r="AG261" s="8">
        <v>1086.09</v>
      </c>
      <c r="AH261" s="8"/>
      <c r="AI261" s="8"/>
      <c r="AJ261" s="8">
        <v>7067.11</v>
      </c>
      <c r="AK261" s="8"/>
      <c r="AL261" s="8"/>
      <c r="AM261" s="7">
        <v>0</v>
      </c>
      <c r="AN261" s="8"/>
      <c r="AO261" s="8"/>
      <c r="AP261" s="7">
        <v>0</v>
      </c>
    </row>
    <row r="262" spans="1:42" ht="12" customHeight="1">
      <c r="A262" s="1" t="s">
        <v>196</v>
      </c>
      <c r="B262" s="44"/>
      <c r="C262" s="44"/>
      <c r="D262" s="47" t="s">
        <v>287</v>
      </c>
      <c r="E262" s="44" t="s">
        <v>32</v>
      </c>
      <c r="F262" s="45">
        <f>H262+J262+L262+N262+P262+R262</f>
        <v>121667</v>
      </c>
      <c r="G262" s="45"/>
      <c r="H262" s="46">
        <v>48073</v>
      </c>
      <c r="I262" s="45"/>
      <c r="J262" s="46">
        <v>11183</v>
      </c>
      <c r="K262" s="45"/>
      <c r="L262" s="46">
        <v>14809</v>
      </c>
      <c r="M262" s="45"/>
      <c r="N262" s="46">
        <v>58</v>
      </c>
      <c r="O262" s="45"/>
      <c r="P262" s="46">
        <v>47544</v>
      </c>
      <c r="Q262" s="45"/>
      <c r="R262" s="46">
        <v>0</v>
      </c>
      <c r="S262" s="1"/>
      <c r="T262" s="8"/>
      <c r="U262" s="8">
        <f>X262+AA262+AD262+AG262+AJ262+AM262</f>
        <v>107613.28</v>
      </c>
      <c r="V262" s="8"/>
      <c r="W262" s="8"/>
      <c r="X262" s="7">
        <v>20162.32</v>
      </c>
      <c r="Y262" s="8"/>
      <c r="Z262" s="8"/>
      <c r="AA262" s="7">
        <v>11141.95</v>
      </c>
      <c r="AB262" s="8"/>
      <c r="AC262" s="8"/>
      <c r="AD262" s="7">
        <v>4031.77</v>
      </c>
      <c r="AE262" s="8"/>
      <c r="AF262" s="8"/>
      <c r="AG262" s="8">
        <v>2950.34</v>
      </c>
      <c r="AH262" s="8"/>
      <c r="AI262" s="8"/>
      <c r="AJ262" s="8">
        <v>69326.9</v>
      </c>
      <c r="AK262" s="8"/>
      <c r="AL262" s="8"/>
      <c r="AM262" s="7">
        <v>0</v>
      </c>
      <c r="AN262" s="8"/>
      <c r="AO262" s="8"/>
      <c r="AP262" s="7">
        <v>0</v>
      </c>
    </row>
    <row r="263" spans="1:42" ht="12">
      <c r="A263" s="1" t="s">
        <v>135</v>
      </c>
      <c r="D263" s="2" t="s">
        <v>435</v>
      </c>
      <c r="E263" s="1" t="s">
        <v>32</v>
      </c>
      <c r="F263" s="11">
        <f>H263+J263+L263+N263+P263+R263</f>
        <v>958976</v>
      </c>
      <c r="G263" s="8"/>
      <c r="H263" s="7">
        <v>689236</v>
      </c>
      <c r="I263" s="8"/>
      <c r="J263" s="7">
        <v>19561</v>
      </c>
      <c r="K263" s="8"/>
      <c r="L263" s="7">
        <v>212321</v>
      </c>
      <c r="M263" s="8"/>
      <c r="N263" s="7">
        <v>4479</v>
      </c>
      <c r="O263" s="8"/>
      <c r="P263" s="7">
        <v>26887</v>
      </c>
      <c r="Q263" s="8"/>
      <c r="R263" s="7">
        <v>6492</v>
      </c>
      <c r="S263" s="1"/>
      <c r="T263" s="8"/>
      <c r="U263" s="11">
        <f>X263+AA263+AD263+AG263+AJ263+AM263</f>
        <v>825621.0599999999</v>
      </c>
      <c r="V263" s="8"/>
      <c r="W263" s="8"/>
      <c r="X263" s="7">
        <v>572185.34</v>
      </c>
      <c r="Y263" s="8"/>
      <c r="Z263" s="8"/>
      <c r="AA263" s="7">
        <v>49558.97</v>
      </c>
      <c r="AB263" s="8"/>
      <c r="AC263" s="8"/>
      <c r="AD263" s="7">
        <v>114417.32</v>
      </c>
      <c r="AE263" s="8"/>
      <c r="AF263" s="8"/>
      <c r="AG263" s="8">
        <v>5472.81</v>
      </c>
      <c r="AH263" s="8"/>
      <c r="AI263" s="8"/>
      <c r="AJ263" s="8">
        <v>83986.62</v>
      </c>
      <c r="AK263" s="8"/>
      <c r="AL263" s="8"/>
      <c r="AM263" s="7">
        <v>0</v>
      </c>
      <c r="AN263" s="8"/>
      <c r="AO263" s="8"/>
      <c r="AP263" s="7">
        <v>0</v>
      </c>
    </row>
    <row r="264" spans="2:42" ht="12" customHeight="1">
      <c r="B264" s="44"/>
      <c r="C264" s="44"/>
      <c r="D264" s="44" t="s">
        <v>288</v>
      </c>
      <c r="E264" s="44" t="s">
        <v>32</v>
      </c>
      <c r="F264" s="49">
        <f>SUM(F260:F263)</f>
        <v>1154473</v>
      </c>
      <c r="G264" s="44"/>
      <c r="H264" s="49">
        <f>SUM(H260:H263)</f>
        <v>782966</v>
      </c>
      <c r="I264" s="44"/>
      <c r="J264" s="49">
        <f>SUM(J260:J263)</f>
        <v>48094</v>
      </c>
      <c r="K264" s="44"/>
      <c r="L264" s="49">
        <f>SUM(L260:L263)</f>
        <v>232766</v>
      </c>
      <c r="M264" s="44"/>
      <c r="N264" s="49">
        <f>SUM(N260:N263)</f>
        <v>6511</v>
      </c>
      <c r="O264" s="44"/>
      <c r="P264" s="49">
        <f>SUM(P260:P263)</f>
        <v>77644</v>
      </c>
      <c r="Q264" s="44"/>
      <c r="R264" s="49">
        <f>SUM(R260:R263)</f>
        <v>6492</v>
      </c>
      <c r="S264" s="1"/>
      <c r="T264" s="9"/>
      <c r="U264" s="9">
        <f>SUM(U260:U263)</f>
        <v>1364389.89</v>
      </c>
      <c r="V264" s="1"/>
      <c r="W264" s="9"/>
      <c r="X264" s="9">
        <f>SUM(X260:X263)</f>
        <v>864394.29</v>
      </c>
      <c r="Y264" s="1"/>
      <c r="Z264" s="9"/>
      <c r="AA264" s="9">
        <f>SUM(AA260:AA263)</f>
        <v>81792.92</v>
      </c>
      <c r="AB264" s="1"/>
      <c r="AC264" s="9"/>
      <c r="AD264" s="9">
        <f>SUM(AD260:AD263)</f>
        <v>167243.31</v>
      </c>
      <c r="AE264" s="1"/>
      <c r="AF264" s="9"/>
      <c r="AG264" s="9">
        <f>SUM(AG260:AG263)</f>
        <v>13485.71</v>
      </c>
      <c r="AH264" s="1"/>
      <c r="AI264" s="9"/>
      <c r="AJ264" s="9">
        <f>SUM(AJ260:AJ263)</f>
        <v>226275.53999999998</v>
      </c>
      <c r="AK264" s="1"/>
      <c r="AL264" s="9"/>
      <c r="AM264" s="9">
        <f>SUM(AM260:AM263)</f>
        <v>11198.12</v>
      </c>
      <c r="AN264" s="1"/>
      <c r="AO264" s="9"/>
      <c r="AP264" s="9">
        <f>SUM(AP260:AP263)</f>
        <v>0</v>
      </c>
    </row>
    <row r="265" spans="5:41" ht="12">
      <c r="E265" s="1"/>
      <c r="G265" s="1"/>
      <c r="I265" s="1"/>
      <c r="K265" s="1"/>
      <c r="M265" s="1"/>
      <c r="N265" s="4"/>
      <c r="O265" s="1"/>
      <c r="P265" s="4"/>
      <c r="Q265" s="1"/>
      <c r="S265" s="1"/>
      <c r="T265" s="1"/>
      <c r="V265" s="1"/>
      <c r="W265" s="1"/>
      <c r="Y265" s="1"/>
      <c r="Z265" s="1"/>
      <c r="AB265" s="1"/>
      <c r="AC265" s="1"/>
      <c r="AE265" s="1"/>
      <c r="AF265" s="1"/>
      <c r="AH265" s="1"/>
      <c r="AI265" s="1"/>
      <c r="AK265" s="1"/>
      <c r="AL265" s="1"/>
      <c r="AN265" s="1"/>
      <c r="AO265" s="1"/>
    </row>
    <row r="266" spans="2:41" ht="12" customHeight="1">
      <c r="B266" s="44"/>
      <c r="C266" s="44" t="s">
        <v>136</v>
      </c>
      <c r="D266" s="47"/>
      <c r="E266" s="44"/>
      <c r="F266" s="44"/>
      <c r="G266" s="44"/>
      <c r="H266" s="48"/>
      <c r="I266" s="44"/>
      <c r="J266" s="48"/>
      <c r="K266" s="44"/>
      <c r="L266" s="48"/>
      <c r="M266" s="44"/>
      <c r="N266" s="48"/>
      <c r="O266" s="44"/>
      <c r="P266" s="48"/>
      <c r="Q266" s="44"/>
      <c r="R266" s="48"/>
      <c r="S266" s="1"/>
      <c r="T266" s="1"/>
      <c r="V266" s="1"/>
      <c r="W266" s="1"/>
      <c r="Y266" s="1"/>
      <c r="Z266" s="1"/>
      <c r="AB266" s="1"/>
      <c r="AC266" s="1"/>
      <c r="AE266" s="1"/>
      <c r="AF266" s="1"/>
      <c r="AH266" s="1"/>
      <c r="AI266" s="1"/>
      <c r="AK266" s="1"/>
      <c r="AL266" s="1"/>
      <c r="AN266" s="1"/>
      <c r="AO266" s="1"/>
    </row>
    <row r="267" spans="1:42" ht="12">
      <c r="A267" s="1" t="s">
        <v>317</v>
      </c>
      <c r="D267" s="2" t="s">
        <v>472</v>
      </c>
      <c r="E267" s="1" t="s">
        <v>32</v>
      </c>
      <c r="F267" s="8">
        <f>H267+J267+L267+N267+P267+R267</f>
        <v>244415</v>
      </c>
      <c r="G267" s="8"/>
      <c r="H267" s="7">
        <v>160349</v>
      </c>
      <c r="I267" s="8"/>
      <c r="J267" s="7">
        <v>262</v>
      </c>
      <c r="K267" s="8"/>
      <c r="L267" s="7">
        <v>49395</v>
      </c>
      <c r="M267" s="8"/>
      <c r="N267" s="7">
        <v>2863</v>
      </c>
      <c r="O267" s="8"/>
      <c r="P267" s="7">
        <v>9308</v>
      </c>
      <c r="Q267" s="8"/>
      <c r="R267" s="7">
        <v>22238</v>
      </c>
      <c r="S267" s="1"/>
      <c r="T267" s="8"/>
      <c r="U267" s="8">
        <f>X267+AA267+AD267+AG267+AJ267+AM267</f>
        <v>284090.69</v>
      </c>
      <c r="V267" s="8"/>
      <c r="W267" s="8"/>
      <c r="X267" s="7">
        <v>197681.88</v>
      </c>
      <c r="Y267" s="8"/>
      <c r="Z267" s="8"/>
      <c r="AA267" s="7">
        <v>14575.88</v>
      </c>
      <c r="AB267" s="8"/>
      <c r="AC267" s="8"/>
      <c r="AD267" s="7">
        <v>39529.55</v>
      </c>
      <c r="AE267" s="8"/>
      <c r="AF267" s="8"/>
      <c r="AG267" s="8">
        <v>4462.45</v>
      </c>
      <c r="AH267" s="8"/>
      <c r="AI267" s="8"/>
      <c r="AJ267" s="8">
        <v>27840.93</v>
      </c>
      <c r="AK267" s="8"/>
      <c r="AL267" s="8"/>
      <c r="AM267" s="7">
        <v>0</v>
      </c>
      <c r="AN267" s="8"/>
      <c r="AO267" s="8"/>
      <c r="AP267" s="7">
        <v>0</v>
      </c>
    </row>
    <row r="268" spans="1:42" ht="12" customHeight="1">
      <c r="A268" s="1" t="s">
        <v>137</v>
      </c>
      <c r="B268" s="44"/>
      <c r="C268" s="44"/>
      <c r="D268" s="47" t="s">
        <v>436</v>
      </c>
      <c r="E268" s="44" t="s">
        <v>32</v>
      </c>
      <c r="F268" s="45">
        <f>H268+J268+L268+N268+P268+R268</f>
        <v>113644</v>
      </c>
      <c r="G268" s="45"/>
      <c r="H268" s="46">
        <v>49885</v>
      </c>
      <c r="I268" s="45"/>
      <c r="J268" s="46">
        <v>23912</v>
      </c>
      <c r="K268" s="45"/>
      <c r="L268" s="46">
        <v>15367</v>
      </c>
      <c r="M268" s="45"/>
      <c r="N268" s="46">
        <v>4883</v>
      </c>
      <c r="O268" s="45"/>
      <c r="P268" s="46">
        <v>19597</v>
      </c>
      <c r="Q268" s="45"/>
      <c r="R268" s="46">
        <v>0</v>
      </c>
      <c r="S268" s="1"/>
      <c r="T268" s="8"/>
      <c r="U268" s="8">
        <f>X268+AA268+AD268+AG268+AJ268+AM268</f>
        <v>75541.74</v>
      </c>
      <c r="V268" s="8"/>
      <c r="W268" s="8"/>
      <c r="X268" s="7">
        <v>41014.64</v>
      </c>
      <c r="Y268" s="8"/>
      <c r="Z268" s="8"/>
      <c r="AA268" s="7">
        <v>8736.31</v>
      </c>
      <c r="AB268" s="8"/>
      <c r="AC268" s="8"/>
      <c r="AD268" s="7">
        <v>8201.51</v>
      </c>
      <c r="AE268" s="8"/>
      <c r="AF268" s="8"/>
      <c r="AG268" s="8">
        <v>2746.94</v>
      </c>
      <c r="AH268" s="8"/>
      <c r="AI268" s="8"/>
      <c r="AJ268" s="8">
        <v>12806.18</v>
      </c>
      <c r="AK268" s="8"/>
      <c r="AL268" s="8"/>
      <c r="AM268" s="7">
        <v>2036.16</v>
      </c>
      <c r="AN268" s="8"/>
      <c r="AO268" s="8"/>
      <c r="AP268" s="7">
        <v>0</v>
      </c>
    </row>
    <row r="269" spans="1:42" ht="12">
      <c r="A269" s="1" t="s">
        <v>138</v>
      </c>
      <c r="D269" s="2" t="s">
        <v>206</v>
      </c>
      <c r="E269" s="1" t="s">
        <v>32</v>
      </c>
      <c r="F269" s="8">
        <f>H269+J269+L269+N269+P269+R269</f>
        <v>169393</v>
      </c>
      <c r="G269" s="8"/>
      <c r="H269" s="7">
        <v>62724</v>
      </c>
      <c r="I269" s="8"/>
      <c r="J269" s="7">
        <v>55518</v>
      </c>
      <c r="K269" s="8"/>
      <c r="L269" s="7">
        <v>18614</v>
      </c>
      <c r="M269" s="8"/>
      <c r="N269" s="7">
        <v>2926</v>
      </c>
      <c r="O269" s="8"/>
      <c r="P269" s="7">
        <v>29611</v>
      </c>
      <c r="Q269" s="8"/>
      <c r="R269" s="7">
        <v>0</v>
      </c>
      <c r="S269" s="1"/>
      <c r="T269" s="8"/>
      <c r="U269" s="8">
        <f>X269+AA269+AD269+AG269+AJ269+AM269</f>
        <v>426220.43</v>
      </c>
      <c r="V269" s="8"/>
      <c r="W269" s="8"/>
      <c r="X269" s="7">
        <v>99590.69</v>
      </c>
      <c r="Y269" s="8"/>
      <c r="Z269" s="8"/>
      <c r="AA269" s="7">
        <v>183162.29</v>
      </c>
      <c r="AB269" s="8"/>
      <c r="AC269" s="8"/>
      <c r="AD269" s="7">
        <v>15038.88</v>
      </c>
      <c r="AE269" s="8"/>
      <c r="AF269" s="8"/>
      <c r="AG269" s="8">
        <v>2135.32</v>
      </c>
      <c r="AH269" s="8"/>
      <c r="AI269" s="8"/>
      <c r="AJ269" s="8">
        <v>126293.25</v>
      </c>
      <c r="AK269" s="8"/>
      <c r="AL269" s="8"/>
      <c r="AM269" s="7">
        <v>0</v>
      </c>
      <c r="AN269" s="8"/>
      <c r="AO269" s="8"/>
      <c r="AP269" s="7">
        <v>0</v>
      </c>
    </row>
    <row r="270" spans="1:42" ht="12" customHeight="1">
      <c r="A270" s="1" t="s">
        <v>139</v>
      </c>
      <c r="B270" s="44"/>
      <c r="C270" s="44"/>
      <c r="D270" s="47" t="s">
        <v>437</v>
      </c>
      <c r="E270" s="44" t="s">
        <v>32</v>
      </c>
      <c r="F270" s="45">
        <f>H270+J270+L270+N270+P270+R270</f>
        <v>5793</v>
      </c>
      <c r="G270" s="45"/>
      <c r="H270" s="46">
        <v>2353</v>
      </c>
      <c r="I270" s="45"/>
      <c r="J270" s="46">
        <v>0</v>
      </c>
      <c r="K270" s="45"/>
      <c r="L270" s="46">
        <v>725</v>
      </c>
      <c r="M270" s="45"/>
      <c r="N270" s="46">
        <v>0</v>
      </c>
      <c r="O270" s="45"/>
      <c r="P270" s="46">
        <v>2715</v>
      </c>
      <c r="Q270" s="45"/>
      <c r="R270" s="46">
        <v>0</v>
      </c>
      <c r="S270" s="1"/>
      <c r="T270" s="8"/>
      <c r="U270" s="8">
        <f>X270+AA270+AD270+AG270+AJ270+AM270</f>
        <v>1306.5</v>
      </c>
      <c r="V270" s="8"/>
      <c r="W270" s="8"/>
      <c r="X270" s="7">
        <v>0</v>
      </c>
      <c r="Y270" s="8"/>
      <c r="Z270" s="8"/>
      <c r="AA270" s="7">
        <v>16.5</v>
      </c>
      <c r="AB270" s="8"/>
      <c r="AC270" s="8"/>
      <c r="AD270" s="7">
        <v>0</v>
      </c>
      <c r="AE270" s="8"/>
      <c r="AF270" s="8"/>
      <c r="AG270" s="8">
        <v>0</v>
      </c>
      <c r="AH270" s="8"/>
      <c r="AI270" s="8"/>
      <c r="AJ270" s="8">
        <v>1290</v>
      </c>
      <c r="AK270" s="8"/>
      <c r="AL270" s="8"/>
      <c r="AM270" s="7">
        <v>0</v>
      </c>
      <c r="AN270" s="8"/>
      <c r="AO270" s="8"/>
      <c r="AP270" s="7">
        <v>0</v>
      </c>
    </row>
    <row r="271" spans="1:42" ht="12">
      <c r="A271" s="1" t="s">
        <v>140</v>
      </c>
      <c r="D271" s="2" t="s">
        <v>438</v>
      </c>
      <c r="E271" s="1" t="s">
        <v>32</v>
      </c>
      <c r="F271" s="11">
        <f>H271+J271+L271+N271+P271+R271</f>
        <v>24823</v>
      </c>
      <c r="G271" s="8"/>
      <c r="H271" s="7">
        <v>8000</v>
      </c>
      <c r="I271" s="8"/>
      <c r="J271" s="7">
        <v>10427</v>
      </c>
      <c r="K271" s="8"/>
      <c r="L271" s="7">
        <v>2464</v>
      </c>
      <c r="M271" s="8"/>
      <c r="N271" s="7">
        <v>0</v>
      </c>
      <c r="O271" s="8"/>
      <c r="P271" s="7">
        <v>3932</v>
      </c>
      <c r="Q271" s="8"/>
      <c r="R271" s="7">
        <v>0</v>
      </c>
      <c r="S271" s="1"/>
      <c r="T271" s="8"/>
      <c r="U271" s="11">
        <f>X271+AA271+AD271+AG271+AJ271+AM271</f>
        <v>55459.78999999999</v>
      </c>
      <c r="V271" s="8"/>
      <c r="W271" s="8"/>
      <c r="X271" s="7">
        <v>32090.19</v>
      </c>
      <c r="Y271" s="8"/>
      <c r="Z271" s="8"/>
      <c r="AA271" s="7">
        <v>6020.33</v>
      </c>
      <c r="AB271" s="8"/>
      <c r="AC271" s="8"/>
      <c r="AD271" s="7">
        <v>6416.93</v>
      </c>
      <c r="AE271" s="8"/>
      <c r="AF271" s="8"/>
      <c r="AG271" s="8">
        <v>304</v>
      </c>
      <c r="AH271" s="8"/>
      <c r="AI271" s="8"/>
      <c r="AJ271" s="8">
        <v>10628.34</v>
      </c>
      <c r="AK271" s="8"/>
      <c r="AL271" s="8"/>
      <c r="AM271" s="7">
        <v>0</v>
      </c>
      <c r="AN271" s="8"/>
      <c r="AO271" s="8"/>
      <c r="AP271" s="7">
        <v>0</v>
      </c>
    </row>
    <row r="272" spans="2:42" ht="12" customHeight="1">
      <c r="B272" s="44"/>
      <c r="C272" s="44"/>
      <c r="D272" s="44" t="s">
        <v>289</v>
      </c>
      <c r="E272" s="44" t="s">
        <v>32</v>
      </c>
      <c r="F272" s="49">
        <f>SUM(F267:F271)</f>
        <v>558068</v>
      </c>
      <c r="G272" s="44"/>
      <c r="H272" s="49">
        <f>SUM(H267:H271)</f>
        <v>283311</v>
      </c>
      <c r="I272" s="44"/>
      <c r="J272" s="49">
        <f>SUM(J267:J271)</f>
        <v>90119</v>
      </c>
      <c r="K272" s="44"/>
      <c r="L272" s="49">
        <f>SUM(L267:L271)</f>
        <v>86565</v>
      </c>
      <c r="M272" s="44"/>
      <c r="N272" s="49">
        <f>SUM(N267:N271)</f>
        <v>10672</v>
      </c>
      <c r="O272" s="44"/>
      <c r="P272" s="49">
        <f>SUM(P267:P271)</f>
        <v>65163</v>
      </c>
      <c r="Q272" s="44"/>
      <c r="R272" s="49">
        <f>SUM(R267:R271)</f>
        <v>22238</v>
      </c>
      <c r="S272" s="1"/>
      <c r="T272" s="9"/>
      <c r="U272" s="9">
        <f>SUM(U267:U271)</f>
        <v>842619.15</v>
      </c>
      <c r="V272" s="1"/>
      <c r="W272" s="9"/>
      <c r="X272" s="9">
        <f>SUM(X267:X271)</f>
        <v>370377.4</v>
      </c>
      <c r="Y272" s="1"/>
      <c r="Z272" s="9"/>
      <c r="AA272" s="9">
        <f>SUM(AA267:AA271)</f>
        <v>212511.31</v>
      </c>
      <c r="AB272" s="1"/>
      <c r="AC272" s="9"/>
      <c r="AD272" s="9">
        <f>SUM(AD267:AD271)</f>
        <v>69186.87</v>
      </c>
      <c r="AE272" s="1"/>
      <c r="AF272" s="9"/>
      <c r="AG272" s="9">
        <f>SUM(AG267:AG271)</f>
        <v>9648.71</v>
      </c>
      <c r="AH272" s="1"/>
      <c r="AI272" s="9"/>
      <c r="AJ272" s="9">
        <f>SUM(AJ267:AJ271)</f>
        <v>178858.69999999998</v>
      </c>
      <c r="AK272" s="1"/>
      <c r="AL272" s="9"/>
      <c r="AM272" s="9">
        <f>SUM(AM267:AM271)</f>
        <v>2036.16</v>
      </c>
      <c r="AN272" s="1"/>
      <c r="AO272" s="9"/>
      <c r="AP272" s="9">
        <f>SUM(AP267:AP271)</f>
        <v>0</v>
      </c>
    </row>
    <row r="273" spans="5:41" ht="12">
      <c r="E273" s="1"/>
      <c r="G273" s="1"/>
      <c r="I273" s="1"/>
      <c r="K273" s="1"/>
      <c r="M273" s="1"/>
      <c r="N273" s="4"/>
      <c r="O273" s="1"/>
      <c r="P273" s="4"/>
      <c r="Q273" s="1"/>
      <c r="S273" s="1"/>
      <c r="T273" s="1"/>
      <c r="V273" s="1"/>
      <c r="W273" s="1"/>
      <c r="Y273" s="1"/>
      <c r="Z273" s="1"/>
      <c r="AB273" s="1"/>
      <c r="AC273" s="1"/>
      <c r="AE273" s="1"/>
      <c r="AF273" s="1"/>
      <c r="AH273" s="1"/>
      <c r="AI273" s="1"/>
      <c r="AK273" s="1"/>
      <c r="AL273" s="1"/>
      <c r="AN273" s="1"/>
      <c r="AO273" s="1"/>
    </row>
    <row r="274" spans="2:41" ht="12" customHeight="1">
      <c r="B274" s="44"/>
      <c r="C274" s="44" t="s">
        <v>142</v>
      </c>
      <c r="D274" s="47"/>
      <c r="E274" s="44"/>
      <c r="F274" s="44"/>
      <c r="G274" s="44"/>
      <c r="H274" s="48"/>
      <c r="I274" s="44"/>
      <c r="J274" s="48"/>
      <c r="K274" s="44"/>
      <c r="L274" s="48"/>
      <c r="M274" s="44"/>
      <c r="N274" s="48"/>
      <c r="O274" s="44"/>
      <c r="P274" s="48"/>
      <c r="Q274" s="44"/>
      <c r="R274" s="48"/>
      <c r="S274" s="1"/>
      <c r="T274" s="1"/>
      <c r="V274" s="1"/>
      <c r="W274" s="1"/>
      <c r="Y274" s="1"/>
      <c r="Z274" s="1"/>
      <c r="AB274" s="1"/>
      <c r="AC274" s="1"/>
      <c r="AE274" s="1"/>
      <c r="AF274" s="1"/>
      <c r="AH274" s="1"/>
      <c r="AI274" s="1"/>
      <c r="AK274" s="1"/>
      <c r="AL274" s="1"/>
      <c r="AN274" s="1"/>
      <c r="AO274" s="1"/>
    </row>
    <row r="275" spans="1:42" ht="12">
      <c r="A275" s="1" t="s">
        <v>143</v>
      </c>
      <c r="D275" s="2" t="s">
        <v>439</v>
      </c>
      <c r="E275" s="1" t="s">
        <v>32</v>
      </c>
      <c r="F275" s="8">
        <f>H275+J275+L275+N275+P275+R275</f>
        <v>1687558</v>
      </c>
      <c r="G275" s="8"/>
      <c r="H275" s="7">
        <v>790353</v>
      </c>
      <c r="I275" s="8"/>
      <c r="J275" s="7">
        <v>107820</v>
      </c>
      <c r="K275" s="8"/>
      <c r="L275" s="7">
        <v>243470</v>
      </c>
      <c r="M275" s="8"/>
      <c r="N275" s="7">
        <v>65874</v>
      </c>
      <c r="O275" s="8"/>
      <c r="P275" s="7">
        <v>443121</v>
      </c>
      <c r="Q275" s="8"/>
      <c r="R275" s="7">
        <v>36920</v>
      </c>
      <c r="S275" s="1"/>
      <c r="T275" s="8"/>
      <c r="U275" s="8">
        <f>X275+AA275+AD275+AG275+AJ275+AM275</f>
        <v>1522269.58</v>
      </c>
      <c r="V275" s="8"/>
      <c r="W275" s="8"/>
      <c r="X275" s="7">
        <v>802229.91</v>
      </c>
      <c r="Y275" s="8"/>
      <c r="Z275" s="8"/>
      <c r="AA275" s="7">
        <v>159143.28</v>
      </c>
      <c r="AB275" s="8"/>
      <c r="AC275" s="8"/>
      <c r="AD275" s="7">
        <v>160418.3</v>
      </c>
      <c r="AE275" s="8"/>
      <c r="AF275" s="8"/>
      <c r="AG275" s="8">
        <v>43030.01</v>
      </c>
      <c r="AH275" s="8"/>
      <c r="AI275" s="8"/>
      <c r="AJ275" s="8">
        <v>357448.08</v>
      </c>
      <c r="AK275" s="8"/>
      <c r="AL275" s="8"/>
      <c r="AM275" s="7">
        <v>0</v>
      </c>
      <c r="AN275" s="8"/>
      <c r="AO275" s="8"/>
      <c r="AP275" s="7">
        <v>0</v>
      </c>
    </row>
    <row r="276" spans="1:42" ht="12" customHeight="1">
      <c r="A276" s="1" t="s">
        <v>144</v>
      </c>
      <c r="B276" s="44"/>
      <c r="C276" s="44"/>
      <c r="D276" s="47" t="s">
        <v>440</v>
      </c>
      <c r="E276" s="44" t="s">
        <v>32</v>
      </c>
      <c r="F276" s="45">
        <f>H276+J276+L276+N276+P276+R276</f>
        <v>183514</v>
      </c>
      <c r="G276" s="45"/>
      <c r="H276" s="46">
        <v>130001</v>
      </c>
      <c r="I276" s="45"/>
      <c r="J276" s="46">
        <v>0</v>
      </c>
      <c r="K276" s="45"/>
      <c r="L276" s="46">
        <v>40047</v>
      </c>
      <c r="M276" s="45"/>
      <c r="N276" s="46">
        <v>5422</v>
      </c>
      <c r="O276" s="45"/>
      <c r="P276" s="46">
        <v>8044</v>
      </c>
      <c r="Q276" s="45"/>
      <c r="R276" s="46">
        <v>0</v>
      </c>
      <c r="S276" s="1"/>
      <c r="T276" s="8"/>
      <c r="U276" s="8">
        <f>X276+AA276+AD276+AG276+AJ276+AM276</f>
        <v>15607.76</v>
      </c>
      <c r="V276" s="8"/>
      <c r="W276" s="8"/>
      <c r="X276" s="7">
        <v>13006.84</v>
      </c>
      <c r="Y276" s="8"/>
      <c r="Z276" s="8"/>
      <c r="AA276" s="7">
        <v>0</v>
      </c>
      <c r="AB276" s="8"/>
      <c r="AC276" s="8"/>
      <c r="AD276" s="7">
        <v>2600.92</v>
      </c>
      <c r="AE276" s="8"/>
      <c r="AF276" s="8"/>
      <c r="AG276" s="8">
        <v>0</v>
      </c>
      <c r="AH276" s="8"/>
      <c r="AI276" s="8"/>
      <c r="AJ276" s="8">
        <v>0</v>
      </c>
      <c r="AK276" s="8"/>
      <c r="AL276" s="8"/>
      <c r="AM276" s="7">
        <v>0</v>
      </c>
      <c r="AN276" s="8"/>
      <c r="AO276" s="8"/>
      <c r="AP276" s="7">
        <v>0</v>
      </c>
    </row>
    <row r="277" spans="1:42" ht="12">
      <c r="A277" s="1" t="s">
        <v>145</v>
      </c>
      <c r="D277" s="2" t="s">
        <v>441</v>
      </c>
      <c r="E277" s="1" t="s">
        <v>32</v>
      </c>
      <c r="F277" s="11">
        <f>H277+J277+L277+N277+P277+R277</f>
        <v>592116</v>
      </c>
      <c r="G277" s="8"/>
      <c r="H277" s="7">
        <v>390079</v>
      </c>
      <c r="I277" s="8"/>
      <c r="J277" s="7">
        <v>13050</v>
      </c>
      <c r="K277" s="8"/>
      <c r="L277" s="7">
        <v>120165</v>
      </c>
      <c r="M277" s="8"/>
      <c r="N277" s="7">
        <v>2614</v>
      </c>
      <c r="O277" s="8"/>
      <c r="P277" s="7">
        <v>54544</v>
      </c>
      <c r="Q277" s="8"/>
      <c r="R277" s="7">
        <v>11664</v>
      </c>
      <c r="S277" s="1"/>
      <c r="T277" s="8"/>
      <c r="U277" s="11">
        <f>X277+AA277+AD277+AG277+AJ277+AM277</f>
        <v>680562.08</v>
      </c>
      <c r="V277" s="8"/>
      <c r="W277" s="8"/>
      <c r="X277" s="7">
        <v>468360.16</v>
      </c>
      <c r="Y277" s="8"/>
      <c r="Z277" s="8"/>
      <c r="AA277" s="7">
        <v>15829.9</v>
      </c>
      <c r="AB277" s="8"/>
      <c r="AC277" s="8"/>
      <c r="AD277" s="7">
        <v>93655.87</v>
      </c>
      <c r="AE277" s="8"/>
      <c r="AF277" s="8"/>
      <c r="AG277" s="8">
        <v>5113.41</v>
      </c>
      <c r="AH277" s="8"/>
      <c r="AI277" s="8"/>
      <c r="AJ277" s="8">
        <v>97602.74</v>
      </c>
      <c r="AK277" s="8"/>
      <c r="AL277" s="8"/>
      <c r="AM277" s="7">
        <v>0</v>
      </c>
      <c r="AN277" s="8"/>
      <c r="AO277" s="8"/>
      <c r="AP277" s="7">
        <v>0</v>
      </c>
    </row>
    <row r="278" spans="2:42" ht="12" customHeight="1">
      <c r="B278" s="44"/>
      <c r="C278" s="44"/>
      <c r="D278" s="44" t="s">
        <v>290</v>
      </c>
      <c r="E278" s="44" t="s">
        <v>32</v>
      </c>
      <c r="F278" s="53">
        <f>H278+J278+L278+N278+P278+R278</f>
        <v>2463188</v>
      </c>
      <c r="G278" s="44"/>
      <c r="H278" s="49">
        <f>SUM(H275:H277)</f>
        <v>1310433</v>
      </c>
      <c r="I278" s="44"/>
      <c r="J278" s="49">
        <f>SUM(J275:J277)</f>
        <v>120870</v>
      </c>
      <c r="K278" s="44"/>
      <c r="L278" s="49">
        <f>SUM(L275:L277)</f>
        <v>403682</v>
      </c>
      <c r="M278" s="44"/>
      <c r="N278" s="49">
        <f>SUM(N275:N277)</f>
        <v>73910</v>
      </c>
      <c r="O278" s="44"/>
      <c r="P278" s="49">
        <f>SUM(P275:P277)</f>
        <v>505709</v>
      </c>
      <c r="Q278" s="44"/>
      <c r="R278" s="49">
        <f>SUM(R275:R277)</f>
        <v>48584</v>
      </c>
      <c r="S278" s="1"/>
      <c r="T278" s="9"/>
      <c r="U278" s="11">
        <f>X278+AA278+AD278+AG278+AJ278+AM278</f>
        <v>2218439.42</v>
      </c>
      <c r="V278" s="1"/>
      <c r="W278" s="9"/>
      <c r="X278" s="9">
        <f>SUM(X275:X277)</f>
        <v>1283596.91</v>
      </c>
      <c r="Y278" s="1"/>
      <c r="Z278" s="9"/>
      <c r="AA278" s="9">
        <f>SUM(AA275:AA277)</f>
        <v>174973.18</v>
      </c>
      <c r="AB278" s="1"/>
      <c r="AC278" s="9"/>
      <c r="AD278" s="9">
        <f>SUM(AD275:AD277)</f>
        <v>256675.09</v>
      </c>
      <c r="AE278" s="1"/>
      <c r="AF278" s="9"/>
      <c r="AG278" s="9">
        <f>SUM(AG275:AG277)</f>
        <v>48143.42</v>
      </c>
      <c r="AH278" s="1"/>
      <c r="AI278" s="9"/>
      <c r="AJ278" s="9">
        <f>SUM(AJ275:AJ277)</f>
        <v>455050.82</v>
      </c>
      <c r="AK278" s="1"/>
      <c r="AL278" s="9"/>
      <c r="AM278" s="9">
        <f>SUM(AM275:AM277)</f>
        <v>0</v>
      </c>
      <c r="AN278" s="1"/>
      <c r="AO278" s="9"/>
      <c r="AP278" s="9">
        <f>SUM(AP275:AP277)</f>
        <v>0</v>
      </c>
    </row>
    <row r="279" spans="4:42" ht="12">
      <c r="D279" s="2" t="s">
        <v>370</v>
      </c>
      <c r="E279" s="1" t="s">
        <v>32</v>
      </c>
      <c r="F279" s="11">
        <f>SUM(F257+F264+F272+F278)</f>
        <v>4261870</v>
      </c>
      <c r="G279" s="8"/>
      <c r="H279" s="11">
        <f>SUM(H257+H264+H272+H278)</f>
        <v>2430643</v>
      </c>
      <c r="I279" s="8"/>
      <c r="J279" s="11">
        <f>SUM(J257+J264+J272+J278)</f>
        <v>259083</v>
      </c>
      <c r="K279" s="8"/>
      <c r="L279" s="11">
        <f>SUM(L257+L264+L272+L278)</f>
        <v>739627</v>
      </c>
      <c r="M279" s="8"/>
      <c r="N279" s="11">
        <f>SUM(N257+N264+N272+N278)</f>
        <v>91407</v>
      </c>
      <c r="O279" s="8"/>
      <c r="P279" s="11">
        <f>SUM(P257+P264+P272+P278)</f>
        <v>661956</v>
      </c>
      <c r="Q279" s="8"/>
      <c r="R279" s="11">
        <f>SUM(R257+R264+R272+R278)</f>
        <v>79154</v>
      </c>
      <c r="S279" s="1"/>
      <c r="T279" s="11"/>
      <c r="U279" s="11">
        <f>SUM(U257+U264+U272+U278)</f>
        <v>4590201.67</v>
      </c>
      <c r="V279" s="8"/>
      <c r="W279" s="11"/>
      <c r="X279" s="11">
        <f>SUM(X257+X264+X272+X278)</f>
        <v>2641758.08</v>
      </c>
      <c r="Y279" s="8"/>
      <c r="Z279" s="11"/>
      <c r="AA279" s="11">
        <f>SUM(AA257+AA264+AA272+AA278)</f>
        <v>469277.41</v>
      </c>
      <c r="AB279" s="8"/>
      <c r="AC279" s="11"/>
      <c r="AD279" s="11">
        <f>SUM(AD257+AD264+AD272+AD278)</f>
        <v>517778.91000000003</v>
      </c>
      <c r="AE279" s="8"/>
      <c r="AF279" s="11"/>
      <c r="AG279" s="11">
        <f>SUM(AG257+AG264+AG272+AG278)</f>
        <v>71277.84</v>
      </c>
      <c r="AH279" s="8"/>
      <c r="AI279" s="11"/>
      <c r="AJ279" s="11">
        <f>SUM(AJ257+AJ264+AJ272+AJ278)</f>
        <v>874046.58</v>
      </c>
      <c r="AK279" s="8"/>
      <c r="AL279" s="11"/>
      <c r="AM279" s="11">
        <f>SUM(AM257+AM264+AM272+AM278)</f>
        <v>16062.85</v>
      </c>
      <c r="AN279" s="8"/>
      <c r="AO279" s="11"/>
      <c r="AP279" s="11">
        <f>SUM(AP257+AP264+AP272+AP278)</f>
        <v>0</v>
      </c>
    </row>
    <row r="280" spans="2:41" ht="12" customHeight="1">
      <c r="B280" s="44"/>
      <c r="C280" s="44"/>
      <c r="D280" s="47"/>
      <c r="E280" s="44"/>
      <c r="F280" s="44"/>
      <c r="G280" s="44"/>
      <c r="H280" s="48"/>
      <c r="I280" s="44"/>
      <c r="J280" s="48"/>
      <c r="K280" s="44"/>
      <c r="L280" s="48"/>
      <c r="M280" s="44"/>
      <c r="N280" s="48"/>
      <c r="O280" s="44"/>
      <c r="P280" s="48"/>
      <c r="Q280" s="44"/>
      <c r="R280" s="48"/>
      <c r="S280" s="1"/>
      <c r="T280" s="1"/>
      <c r="V280" s="1"/>
      <c r="W280" s="1"/>
      <c r="Y280" s="1"/>
      <c r="Z280" s="1"/>
      <c r="AB280" s="1"/>
      <c r="AC280" s="1"/>
      <c r="AE280" s="1"/>
      <c r="AF280" s="1"/>
      <c r="AH280" s="1"/>
      <c r="AI280" s="1"/>
      <c r="AK280" s="1"/>
      <c r="AL280" s="1"/>
      <c r="AN280" s="1"/>
      <c r="AO280" s="1"/>
    </row>
    <row r="281" spans="2:41" ht="15" customHeight="1">
      <c r="B281" s="1" t="s">
        <v>146</v>
      </c>
      <c r="E281" s="1"/>
      <c r="G281" s="1"/>
      <c r="I281" s="1"/>
      <c r="K281" s="1"/>
      <c r="M281" s="1"/>
      <c r="N281" s="4"/>
      <c r="O281" s="1"/>
      <c r="P281" s="4"/>
      <c r="Q281" s="1"/>
      <c r="S281" s="1"/>
      <c r="T281" s="1"/>
      <c r="V281" s="1"/>
      <c r="W281" s="1"/>
      <c r="Y281" s="1"/>
      <c r="Z281" s="1"/>
      <c r="AB281" s="1"/>
      <c r="AC281" s="1"/>
      <c r="AE281" s="1"/>
      <c r="AF281" s="1"/>
      <c r="AH281" s="1"/>
      <c r="AI281" s="1"/>
      <c r="AK281" s="1"/>
      <c r="AL281" s="1"/>
      <c r="AN281" s="1"/>
      <c r="AO281" s="1"/>
    </row>
    <row r="282" spans="2:41" ht="12" customHeight="1">
      <c r="B282" s="44"/>
      <c r="C282" s="44" t="s">
        <v>148</v>
      </c>
      <c r="D282" s="47"/>
      <c r="E282" s="44" t="s">
        <v>32</v>
      </c>
      <c r="F282" s="44"/>
      <c r="G282" s="44"/>
      <c r="H282" s="48"/>
      <c r="I282" s="44"/>
      <c r="J282" s="48"/>
      <c r="K282" s="44"/>
      <c r="L282" s="48"/>
      <c r="M282" s="44"/>
      <c r="N282" s="48"/>
      <c r="O282" s="44"/>
      <c r="P282" s="48"/>
      <c r="Q282" s="44"/>
      <c r="R282" s="48"/>
      <c r="S282" s="1"/>
      <c r="T282" s="1"/>
      <c r="V282" s="1"/>
      <c r="W282" s="1"/>
      <c r="Y282" s="1"/>
      <c r="Z282" s="1"/>
      <c r="AB282" s="1"/>
      <c r="AC282" s="1"/>
      <c r="AE282" s="1"/>
      <c r="AF282" s="1"/>
      <c r="AH282" s="1"/>
      <c r="AI282" s="1"/>
      <c r="AK282" s="1"/>
      <c r="AL282" s="1"/>
      <c r="AN282" s="1"/>
      <c r="AO282" s="1"/>
    </row>
    <row r="283" spans="1:42" ht="12">
      <c r="A283" s="1" t="s">
        <v>386</v>
      </c>
      <c r="D283" s="2" t="s">
        <v>442</v>
      </c>
      <c r="E283" s="1" t="s">
        <v>32</v>
      </c>
      <c r="F283" s="8">
        <f aca="true" t="shared" si="25" ref="F283:F293">H283+J283+L283+N283+P283+R283</f>
        <v>707184</v>
      </c>
      <c r="G283" s="8"/>
      <c r="H283" s="7">
        <v>492398</v>
      </c>
      <c r="I283" s="8"/>
      <c r="J283" s="7">
        <v>660</v>
      </c>
      <c r="K283" s="8"/>
      <c r="L283" s="7">
        <v>151685</v>
      </c>
      <c r="M283" s="8"/>
      <c r="N283" s="7">
        <v>22210</v>
      </c>
      <c r="O283" s="8"/>
      <c r="P283" s="7">
        <v>36116</v>
      </c>
      <c r="Q283" s="8"/>
      <c r="R283" s="7">
        <v>4115</v>
      </c>
      <c r="S283" s="1"/>
      <c r="T283" s="8"/>
      <c r="U283" s="8">
        <f aca="true" t="shared" si="26" ref="U283:U292">X283+AA283+AD283+AG283+AJ283+AM283</f>
        <v>739780.25</v>
      </c>
      <c r="V283" s="8"/>
      <c r="W283" s="8"/>
      <c r="X283" s="7">
        <v>437791.54</v>
      </c>
      <c r="Y283" s="8"/>
      <c r="Z283" s="8"/>
      <c r="AA283" s="7">
        <v>51367.1</v>
      </c>
      <c r="AB283" s="8"/>
      <c r="AC283" s="8"/>
      <c r="AD283" s="7">
        <v>87543.2</v>
      </c>
      <c r="AE283" s="8"/>
      <c r="AF283" s="8"/>
      <c r="AG283" s="8">
        <v>52699.16</v>
      </c>
      <c r="AH283" s="8"/>
      <c r="AI283" s="8"/>
      <c r="AJ283" s="8">
        <v>106555.03</v>
      </c>
      <c r="AK283" s="8"/>
      <c r="AL283" s="8"/>
      <c r="AM283" s="7">
        <v>3824.22</v>
      </c>
      <c r="AN283" s="8"/>
      <c r="AO283" s="8"/>
      <c r="AP283" s="7">
        <v>0</v>
      </c>
    </row>
    <row r="284" spans="1:42" ht="12" hidden="1">
      <c r="A284" s="1" t="s">
        <v>326</v>
      </c>
      <c r="D284" s="2" t="s">
        <v>201</v>
      </c>
      <c r="E284" s="1" t="s">
        <v>32</v>
      </c>
      <c r="F284" s="8">
        <v>0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1"/>
      <c r="T284" s="8"/>
      <c r="U284" s="8">
        <f t="shared" si="26"/>
        <v>1010966.7300000001</v>
      </c>
      <c r="V284" s="8"/>
      <c r="W284" s="8"/>
      <c r="X284" s="7">
        <v>755860.49</v>
      </c>
      <c r="Y284" s="8"/>
      <c r="Z284" s="8"/>
      <c r="AA284" s="7">
        <v>15370.68</v>
      </c>
      <c r="AB284" s="8"/>
      <c r="AC284" s="8"/>
      <c r="AD284" s="7">
        <v>151146.02</v>
      </c>
      <c r="AE284" s="8"/>
      <c r="AF284" s="8"/>
      <c r="AG284" s="8">
        <v>22803.89</v>
      </c>
      <c r="AH284" s="8"/>
      <c r="AI284" s="8"/>
      <c r="AJ284" s="8">
        <v>48130.25</v>
      </c>
      <c r="AK284" s="8"/>
      <c r="AL284" s="8"/>
      <c r="AM284" s="7">
        <v>17655.4</v>
      </c>
      <c r="AN284" s="8"/>
      <c r="AO284" s="8"/>
      <c r="AP284" s="7">
        <v>0</v>
      </c>
    </row>
    <row r="285" spans="1:42" ht="12" hidden="1">
      <c r="A285" s="1" t="s">
        <v>327</v>
      </c>
      <c r="D285" s="2" t="s">
        <v>328</v>
      </c>
      <c r="E285" s="1" t="s">
        <v>32</v>
      </c>
      <c r="F285" s="8">
        <f t="shared" si="25"/>
        <v>0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1"/>
      <c r="T285" s="8"/>
      <c r="U285" s="8">
        <f>X285+AA285+AD285+AG285+AJ285+AM285</f>
        <v>0</v>
      </c>
      <c r="V285" s="8"/>
      <c r="W285" s="8"/>
      <c r="X285" s="7">
        <v>0</v>
      </c>
      <c r="Y285" s="8"/>
      <c r="Z285" s="8"/>
      <c r="AA285" s="7">
        <v>0</v>
      </c>
      <c r="AB285" s="8"/>
      <c r="AC285" s="8"/>
      <c r="AD285" s="7">
        <v>0</v>
      </c>
      <c r="AE285" s="8"/>
      <c r="AF285" s="8"/>
      <c r="AG285" s="8">
        <v>0</v>
      </c>
      <c r="AH285" s="8"/>
      <c r="AI285" s="8"/>
      <c r="AJ285" s="8">
        <v>0</v>
      </c>
      <c r="AK285" s="8"/>
      <c r="AL285" s="8"/>
      <c r="AM285" s="7">
        <v>0</v>
      </c>
      <c r="AN285" s="8"/>
      <c r="AO285" s="8"/>
      <c r="AP285" s="7">
        <v>0</v>
      </c>
    </row>
    <row r="286" spans="2:42" ht="12" customHeight="1">
      <c r="B286" s="44"/>
      <c r="C286" s="44"/>
      <c r="D286" s="47" t="s">
        <v>201</v>
      </c>
      <c r="E286" s="44" t="s">
        <v>32</v>
      </c>
      <c r="F286" s="45">
        <f t="shared" si="25"/>
        <v>891268</v>
      </c>
      <c r="G286" s="45"/>
      <c r="H286" s="46">
        <v>617176</v>
      </c>
      <c r="I286" s="45"/>
      <c r="J286" s="46">
        <v>30164</v>
      </c>
      <c r="K286" s="45"/>
      <c r="L286" s="46">
        <v>190122</v>
      </c>
      <c r="M286" s="45"/>
      <c r="N286" s="46">
        <v>11275</v>
      </c>
      <c r="O286" s="45"/>
      <c r="P286" s="46">
        <v>40488</v>
      </c>
      <c r="Q286" s="45"/>
      <c r="R286" s="46">
        <v>2043</v>
      </c>
      <c r="S286" s="1"/>
      <c r="T286" s="8"/>
      <c r="U286" s="8">
        <f>X286+AA286+AD286+AG286+AJ286+AM286</f>
        <v>1010966.7300000001</v>
      </c>
      <c r="V286" s="8"/>
      <c r="W286" s="8"/>
      <c r="X286" s="7">
        <f>SUM(X284:X285)</f>
        <v>755860.49</v>
      </c>
      <c r="Y286" s="8"/>
      <c r="Z286" s="8"/>
      <c r="AA286" s="7">
        <f>SUM(AA284:AA285)</f>
        <v>15370.68</v>
      </c>
      <c r="AB286" s="8"/>
      <c r="AC286" s="8"/>
      <c r="AD286" s="7">
        <f>SUM(AD284:AD285)</f>
        <v>151146.02</v>
      </c>
      <c r="AE286" s="8"/>
      <c r="AF286" s="8"/>
      <c r="AG286" s="7">
        <f>SUM(AG284:AG285)</f>
        <v>22803.89</v>
      </c>
      <c r="AH286" s="8"/>
      <c r="AI286" s="8"/>
      <c r="AJ286" s="7">
        <f>SUM(AJ284:AJ285)</f>
        <v>48130.25</v>
      </c>
      <c r="AK286" s="8"/>
      <c r="AL286" s="8"/>
      <c r="AM286" s="7">
        <f>SUM(AM284:AM285)</f>
        <v>17655.4</v>
      </c>
      <c r="AN286" s="8"/>
      <c r="AO286" s="8"/>
      <c r="AP286" s="7">
        <f>SUM(AP284:AP285)</f>
        <v>0</v>
      </c>
    </row>
    <row r="287" spans="1:42" ht="12" hidden="1">
      <c r="A287" s="1" t="s">
        <v>325</v>
      </c>
      <c r="D287" s="2" t="s">
        <v>200</v>
      </c>
      <c r="E287" s="1" t="s">
        <v>32</v>
      </c>
      <c r="F287" s="8">
        <f t="shared" si="25"/>
        <v>0</v>
      </c>
      <c r="G287" s="8"/>
      <c r="H287" s="7"/>
      <c r="I287" s="8"/>
      <c r="J287" s="7"/>
      <c r="K287" s="8"/>
      <c r="L287" s="7"/>
      <c r="M287" s="8"/>
      <c r="N287" s="7"/>
      <c r="O287" s="8"/>
      <c r="P287" s="7"/>
      <c r="Q287" s="8"/>
      <c r="R287" s="7"/>
      <c r="S287" s="1"/>
      <c r="T287" s="8"/>
      <c r="U287" s="8">
        <f>X287+AA287+AD287+AG287+AJ287+AM287</f>
        <v>687067.63</v>
      </c>
      <c r="V287" s="8"/>
      <c r="W287" s="8"/>
      <c r="X287" s="7">
        <v>497955.15</v>
      </c>
      <c r="Y287" s="8"/>
      <c r="Z287" s="8"/>
      <c r="AA287" s="7">
        <v>29138.35</v>
      </c>
      <c r="AB287" s="8"/>
      <c r="AC287" s="8"/>
      <c r="AD287" s="7">
        <v>98755.81</v>
      </c>
      <c r="AE287" s="8"/>
      <c r="AF287" s="8"/>
      <c r="AG287" s="8">
        <v>6763.09</v>
      </c>
      <c r="AH287" s="8"/>
      <c r="AI287" s="8"/>
      <c r="AJ287" s="8">
        <v>46437.9</v>
      </c>
      <c r="AK287" s="8"/>
      <c r="AL287" s="8"/>
      <c r="AM287" s="7">
        <v>8017.33</v>
      </c>
      <c r="AN287" s="8"/>
      <c r="AO287" s="8"/>
      <c r="AP287" s="7">
        <v>0</v>
      </c>
    </row>
    <row r="288" spans="1:42" ht="12" hidden="1">
      <c r="A288" s="1" t="s">
        <v>362</v>
      </c>
      <c r="D288" s="2" t="s">
        <v>365</v>
      </c>
      <c r="E288" s="1" t="s">
        <v>32</v>
      </c>
      <c r="F288" s="8">
        <f t="shared" si="25"/>
        <v>0</v>
      </c>
      <c r="G288" s="8"/>
      <c r="H288" s="7"/>
      <c r="I288" s="8"/>
      <c r="J288" s="7"/>
      <c r="K288" s="8"/>
      <c r="L288" s="7"/>
      <c r="M288" s="8"/>
      <c r="N288" s="7"/>
      <c r="O288" s="8"/>
      <c r="P288" s="7"/>
      <c r="Q288" s="8"/>
      <c r="R288" s="7"/>
      <c r="S288" s="1"/>
      <c r="T288" s="8"/>
      <c r="U288" s="8">
        <f>X288+AA288+AD288+AG288+AJ288+AM288</f>
        <v>-4090.91</v>
      </c>
      <c r="V288" s="8"/>
      <c r="W288" s="8"/>
      <c r="X288" s="7">
        <v>-4090.91</v>
      </c>
      <c r="Y288" s="8"/>
      <c r="Z288" s="8"/>
      <c r="AA288" s="7">
        <v>0</v>
      </c>
      <c r="AB288" s="8"/>
      <c r="AC288" s="8"/>
      <c r="AD288" s="7">
        <v>0</v>
      </c>
      <c r="AE288" s="8"/>
      <c r="AF288" s="8"/>
      <c r="AG288" s="8">
        <v>0</v>
      </c>
      <c r="AH288" s="8"/>
      <c r="AI288" s="8"/>
      <c r="AJ288" s="8">
        <v>0</v>
      </c>
      <c r="AK288" s="8"/>
      <c r="AL288" s="8"/>
      <c r="AM288" s="7">
        <v>0</v>
      </c>
      <c r="AN288" s="8"/>
      <c r="AO288" s="8"/>
      <c r="AP288" s="7">
        <v>0</v>
      </c>
    </row>
    <row r="289" spans="4:42" ht="12">
      <c r="D289" s="2" t="s">
        <v>200</v>
      </c>
      <c r="E289" s="1" t="s">
        <v>32</v>
      </c>
      <c r="F289" s="8">
        <f t="shared" si="25"/>
        <v>688714</v>
      </c>
      <c r="G289" s="1" t="s">
        <v>32</v>
      </c>
      <c r="H289" s="8">
        <v>502858</v>
      </c>
      <c r="I289" s="1"/>
      <c r="J289" s="8">
        <v>5770</v>
      </c>
      <c r="K289" s="1"/>
      <c r="L289" s="8">
        <v>154906</v>
      </c>
      <c r="M289" s="1"/>
      <c r="N289" s="8">
        <v>2514</v>
      </c>
      <c r="O289" s="1"/>
      <c r="P289" s="8">
        <v>20856</v>
      </c>
      <c r="Q289" s="1"/>
      <c r="R289" s="8">
        <v>1810</v>
      </c>
      <c r="S289" s="1" t="s">
        <v>32</v>
      </c>
      <c r="T289" s="8"/>
      <c r="U289" s="8">
        <f>+U287+U288</f>
        <v>682976.72</v>
      </c>
      <c r="V289" s="1" t="s">
        <v>32</v>
      </c>
      <c r="W289" s="8"/>
      <c r="X289" s="8">
        <f>+X287+X288</f>
        <v>493864.24000000005</v>
      </c>
      <c r="Y289" s="1" t="s">
        <v>32</v>
      </c>
      <c r="Z289" s="8"/>
      <c r="AA289" s="8">
        <f>+AA287+AA288</f>
        <v>29138.35</v>
      </c>
      <c r="AB289" s="1" t="s">
        <v>32</v>
      </c>
      <c r="AC289" s="8"/>
      <c r="AD289" s="8">
        <f>+AD287+AD288</f>
        <v>98755.81</v>
      </c>
      <c r="AE289" s="1" t="s">
        <v>32</v>
      </c>
      <c r="AF289" s="8"/>
      <c r="AG289" s="8">
        <f>+AG287+AG288</f>
        <v>6763.09</v>
      </c>
      <c r="AH289" s="1" t="s">
        <v>32</v>
      </c>
      <c r="AI289" s="8"/>
      <c r="AJ289" s="8">
        <f>+AJ287+AJ288</f>
        <v>46437.9</v>
      </c>
      <c r="AK289" s="1" t="s">
        <v>32</v>
      </c>
      <c r="AL289" s="8"/>
      <c r="AM289" s="8">
        <f>+AM287+AM288</f>
        <v>8017.33</v>
      </c>
      <c r="AN289" s="1" t="s">
        <v>32</v>
      </c>
      <c r="AO289" s="8"/>
      <c r="AP289" s="8">
        <f>+AP287+AP288</f>
        <v>0</v>
      </c>
    </row>
    <row r="290" spans="1:42" ht="12" customHeight="1">
      <c r="A290" s="1" t="s">
        <v>197</v>
      </c>
      <c r="B290" s="44"/>
      <c r="C290" s="44"/>
      <c r="D290" s="47" t="s">
        <v>202</v>
      </c>
      <c r="E290" s="44" t="s">
        <v>32</v>
      </c>
      <c r="F290" s="45">
        <f t="shared" si="25"/>
        <v>134376</v>
      </c>
      <c r="G290" s="45"/>
      <c r="H290" s="46">
        <v>95569</v>
      </c>
      <c r="I290" s="45"/>
      <c r="J290" s="46">
        <v>0</v>
      </c>
      <c r="K290" s="45"/>
      <c r="L290" s="46">
        <v>29440</v>
      </c>
      <c r="M290" s="45"/>
      <c r="N290" s="46">
        <v>6610</v>
      </c>
      <c r="O290" s="45"/>
      <c r="P290" s="46">
        <v>2757</v>
      </c>
      <c r="Q290" s="45"/>
      <c r="R290" s="46">
        <v>0</v>
      </c>
      <c r="S290" s="1"/>
      <c r="T290" s="8"/>
      <c r="U290" s="8">
        <f t="shared" si="26"/>
        <v>213511.68</v>
      </c>
      <c r="V290" s="8"/>
      <c r="W290" s="8"/>
      <c r="X290" s="7">
        <v>164436.13</v>
      </c>
      <c r="Y290" s="8"/>
      <c r="Z290" s="8"/>
      <c r="AA290" s="7">
        <v>0</v>
      </c>
      <c r="AB290" s="8"/>
      <c r="AC290" s="8"/>
      <c r="AD290" s="7">
        <v>32881.55</v>
      </c>
      <c r="AE290" s="8"/>
      <c r="AF290" s="8"/>
      <c r="AG290" s="8">
        <v>5718.35</v>
      </c>
      <c r="AH290" s="8"/>
      <c r="AI290" s="8"/>
      <c r="AJ290" s="8">
        <v>10475.65</v>
      </c>
      <c r="AK290" s="8"/>
      <c r="AL290" s="8"/>
      <c r="AM290" s="7">
        <v>0</v>
      </c>
      <c r="AN290" s="8"/>
      <c r="AO290" s="8"/>
      <c r="AP290" s="7">
        <v>0</v>
      </c>
    </row>
    <row r="291" spans="1:42" ht="12" customHeight="1">
      <c r="A291" s="1" t="s">
        <v>198</v>
      </c>
      <c r="D291" s="2" t="s">
        <v>203</v>
      </c>
      <c r="E291" s="1" t="s">
        <v>32</v>
      </c>
      <c r="F291" s="8">
        <f t="shared" si="25"/>
        <v>536373</v>
      </c>
      <c r="G291" s="8"/>
      <c r="H291" s="7">
        <v>398088</v>
      </c>
      <c r="I291" s="8"/>
      <c r="J291" s="7">
        <v>0</v>
      </c>
      <c r="K291" s="8"/>
      <c r="L291" s="7">
        <v>122632</v>
      </c>
      <c r="M291" s="8"/>
      <c r="N291" s="7">
        <v>2837</v>
      </c>
      <c r="O291" s="8"/>
      <c r="P291" s="7">
        <v>7642</v>
      </c>
      <c r="Q291" s="8"/>
      <c r="R291" s="7">
        <v>5174</v>
      </c>
      <c r="S291" s="1"/>
      <c r="T291" s="8"/>
      <c r="U291" s="8">
        <f t="shared" si="26"/>
        <v>405244.67</v>
      </c>
      <c r="V291" s="8"/>
      <c r="W291" s="8"/>
      <c r="X291" s="7">
        <v>324628.48</v>
      </c>
      <c r="Y291" s="8"/>
      <c r="Z291" s="8"/>
      <c r="AA291" s="7">
        <v>3606.55</v>
      </c>
      <c r="AB291" s="8"/>
      <c r="AC291" s="8"/>
      <c r="AD291" s="7">
        <v>64581.22</v>
      </c>
      <c r="AE291" s="8"/>
      <c r="AF291" s="8"/>
      <c r="AG291" s="8">
        <v>3909.79</v>
      </c>
      <c r="AH291" s="8"/>
      <c r="AI291" s="8"/>
      <c r="AJ291" s="8">
        <v>8059.63</v>
      </c>
      <c r="AK291" s="8"/>
      <c r="AL291" s="8"/>
      <c r="AM291" s="7">
        <v>459</v>
      </c>
      <c r="AN291" s="8"/>
      <c r="AO291" s="8"/>
      <c r="AP291" s="7">
        <v>0</v>
      </c>
    </row>
    <row r="292" spans="1:42" ht="12" customHeight="1">
      <c r="A292" s="1" t="s">
        <v>199</v>
      </c>
      <c r="B292" s="44"/>
      <c r="C292" s="44"/>
      <c r="D292" s="47" t="s">
        <v>359</v>
      </c>
      <c r="E292" s="44" t="s">
        <v>32</v>
      </c>
      <c r="F292" s="45">
        <f t="shared" si="25"/>
        <v>201730</v>
      </c>
      <c r="G292" s="45"/>
      <c r="H292" s="46">
        <v>131733</v>
      </c>
      <c r="I292" s="45"/>
      <c r="J292" s="46">
        <v>3752</v>
      </c>
      <c r="K292" s="45"/>
      <c r="L292" s="46">
        <v>40581</v>
      </c>
      <c r="M292" s="45"/>
      <c r="N292" s="46">
        <v>4901</v>
      </c>
      <c r="O292" s="45"/>
      <c r="P292" s="46">
        <v>20763</v>
      </c>
      <c r="Q292" s="45"/>
      <c r="R292" s="46">
        <v>0</v>
      </c>
      <c r="S292" s="1"/>
      <c r="T292" s="8"/>
      <c r="U292" s="8">
        <f t="shared" si="26"/>
        <v>120633.54000000001</v>
      </c>
      <c r="V292" s="8"/>
      <c r="W292" s="8"/>
      <c r="X292" s="7">
        <v>89335.78</v>
      </c>
      <c r="Y292" s="8"/>
      <c r="Z292" s="8"/>
      <c r="AA292" s="7">
        <v>7793.13</v>
      </c>
      <c r="AB292" s="8"/>
      <c r="AC292" s="8"/>
      <c r="AD292" s="7">
        <v>17864.07</v>
      </c>
      <c r="AE292" s="8"/>
      <c r="AF292" s="8"/>
      <c r="AG292" s="8">
        <v>148.05</v>
      </c>
      <c r="AH292" s="8"/>
      <c r="AI292" s="8"/>
      <c r="AJ292" s="8">
        <v>5492.51</v>
      </c>
      <c r="AK292" s="8"/>
      <c r="AL292" s="8"/>
      <c r="AM292" s="7">
        <v>0</v>
      </c>
      <c r="AN292" s="8"/>
      <c r="AO292" s="8"/>
      <c r="AP292" s="7">
        <v>0</v>
      </c>
    </row>
    <row r="293" spans="4:42" ht="12">
      <c r="D293" s="1" t="s">
        <v>291</v>
      </c>
      <c r="E293" s="1" t="s">
        <v>32</v>
      </c>
      <c r="F293" s="9">
        <f t="shared" si="25"/>
        <v>3159645</v>
      </c>
      <c r="G293" s="8"/>
      <c r="H293" s="9">
        <f>SUM(H283:H283)+SUM(H289:H292)+SUM(H286)</f>
        <v>2237822</v>
      </c>
      <c r="I293" s="8"/>
      <c r="J293" s="9">
        <f>SUM(J283:J283)+SUM(J289:J292)+SUM(J286)</f>
        <v>40346</v>
      </c>
      <c r="K293" s="8"/>
      <c r="L293" s="9">
        <f>SUM(L283:L283)+SUM(L289:L292)+SUM(L286)</f>
        <v>689366</v>
      </c>
      <c r="M293" s="8"/>
      <c r="N293" s="9">
        <f>SUM(N283:N283)+SUM(N289:N292)+SUM(N286)</f>
        <v>50347</v>
      </c>
      <c r="O293" s="8"/>
      <c r="P293" s="9">
        <f>SUM(P283:P283)+SUM(P289:P292)+SUM(P286)</f>
        <v>128622</v>
      </c>
      <c r="Q293" s="8"/>
      <c r="R293" s="9">
        <f>SUM(R283:R283)+SUM(R289:R292)+SUM(R286)</f>
        <v>13142</v>
      </c>
      <c r="S293" s="1"/>
      <c r="T293" s="9"/>
      <c r="U293" s="9">
        <f>SUM(U283:U283)+SUM(U289:U292)+SUM(U286)</f>
        <v>3173113.59</v>
      </c>
      <c r="V293" s="8"/>
      <c r="W293" s="9"/>
      <c r="X293" s="9">
        <f>SUM(X283:X283)+SUM(X289:X292)+SUM(X286)</f>
        <v>2265916.66</v>
      </c>
      <c r="Y293" s="8"/>
      <c r="Z293" s="9"/>
      <c r="AA293" s="9">
        <f>SUM(AA283:AA283)+SUM(AA289:AA292)+SUM(AA286)</f>
        <v>107275.81</v>
      </c>
      <c r="AB293" s="8"/>
      <c r="AC293" s="9"/>
      <c r="AD293" s="9">
        <f>SUM(AD283:AD283)+SUM(AD289:AD292)+SUM(AD286)</f>
        <v>452771.87</v>
      </c>
      <c r="AE293" s="8"/>
      <c r="AF293" s="9"/>
      <c r="AG293" s="9">
        <f>SUM(AG283:AG283)+SUM(AG289:AG292)+SUM(AG286)</f>
        <v>92042.33</v>
      </c>
      <c r="AH293" s="8"/>
      <c r="AI293" s="9"/>
      <c r="AJ293" s="9">
        <f>SUM(AJ283:AJ283)+SUM(AJ289:AJ292)+SUM(AJ286)</f>
        <v>225150.97</v>
      </c>
      <c r="AK293" s="8"/>
      <c r="AL293" s="9"/>
      <c r="AM293" s="9">
        <f>SUM(AM283:AM283)+SUM(AM289:AM292)+SUM(AM286)</f>
        <v>29955.95</v>
      </c>
      <c r="AN293" s="8"/>
      <c r="AO293" s="9"/>
      <c r="AP293" s="9">
        <f>SUM(AP283:AP283)+SUM(AP289:AP292)+SUM(AP286)</f>
        <v>0</v>
      </c>
    </row>
    <row r="294" spans="2:41" ht="12" customHeight="1">
      <c r="B294" s="44"/>
      <c r="C294" s="44"/>
      <c r="D294" s="47"/>
      <c r="E294" s="44"/>
      <c r="F294" s="44"/>
      <c r="G294" s="44"/>
      <c r="H294" s="48"/>
      <c r="I294" s="44"/>
      <c r="J294" s="48"/>
      <c r="K294" s="44"/>
      <c r="L294" s="48"/>
      <c r="M294" s="44"/>
      <c r="N294" s="48"/>
      <c r="O294" s="44"/>
      <c r="P294" s="48"/>
      <c r="Q294" s="44"/>
      <c r="R294" s="48"/>
      <c r="S294" s="1"/>
      <c r="T294" s="1"/>
      <c r="V294" s="1"/>
      <c r="W294" s="1"/>
      <c r="Y294" s="1"/>
      <c r="Z294" s="1"/>
      <c r="AB294" s="1"/>
      <c r="AC294" s="1"/>
      <c r="AE294" s="1"/>
      <c r="AF294" s="1"/>
      <c r="AH294" s="1"/>
      <c r="AI294" s="1"/>
      <c r="AK294" s="1"/>
      <c r="AL294" s="1"/>
      <c r="AN294" s="1"/>
      <c r="AO294" s="1"/>
    </row>
    <row r="295" spans="3:41" ht="12" customHeight="1">
      <c r="C295" s="1" t="s">
        <v>240</v>
      </c>
      <c r="E295" s="1"/>
      <c r="G295" s="1"/>
      <c r="I295" s="1"/>
      <c r="K295" s="1"/>
      <c r="M295" s="1"/>
      <c r="N295" s="4"/>
      <c r="O295" s="1"/>
      <c r="P295" s="4"/>
      <c r="Q295" s="1"/>
      <c r="S295" s="1"/>
      <c r="T295" s="1"/>
      <c r="V295" s="1"/>
      <c r="W295" s="1"/>
      <c r="Y295" s="1"/>
      <c r="Z295" s="1"/>
      <c r="AB295" s="1"/>
      <c r="AC295" s="1"/>
      <c r="AE295" s="1"/>
      <c r="AF295" s="1"/>
      <c r="AH295" s="1"/>
      <c r="AI295" s="1"/>
      <c r="AK295" s="1"/>
      <c r="AL295" s="1"/>
      <c r="AN295" s="1"/>
      <c r="AO295" s="1"/>
    </row>
    <row r="296" spans="1:42" ht="12" hidden="1">
      <c r="A296" s="1" t="s">
        <v>332</v>
      </c>
      <c r="D296" s="2" t="s">
        <v>331</v>
      </c>
      <c r="E296" s="1" t="s">
        <v>32</v>
      </c>
      <c r="F296" s="8">
        <f>H296+J296+L296+N296+P296+R296</f>
        <v>1535341</v>
      </c>
      <c r="G296" s="8"/>
      <c r="H296" s="7">
        <f>ROUND(X296,round_as_displayed)</f>
        <v>999289</v>
      </c>
      <c r="I296" s="8"/>
      <c r="J296" s="7">
        <f>ROUND(AA296,round_as_displayed)</f>
        <v>185196</v>
      </c>
      <c r="K296" s="8"/>
      <c r="L296" s="7">
        <f>ROUND(AD296,round_as_displayed)</f>
        <v>199823</v>
      </c>
      <c r="M296" s="8"/>
      <c r="N296" s="7">
        <f>ROUND(AG296,round_as_displayed)</f>
        <v>659</v>
      </c>
      <c r="O296" s="8"/>
      <c r="P296" s="7">
        <f>ROUND(AJ296,round_as_displayed)</f>
        <v>150374</v>
      </c>
      <c r="Q296" s="8"/>
      <c r="R296" s="7">
        <f>ROUND(AM296,round_as_displayed)</f>
        <v>0</v>
      </c>
      <c r="S296" s="1"/>
      <c r="T296" s="8"/>
      <c r="U296" s="11">
        <f>X296+AA296+AD296+AG296+AJ296+AM296</f>
        <v>1535341.8099999998</v>
      </c>
      <c r="V296" s="8"/>
      <c r="W296" s="8"/>
      <c r="X296" s="7">
        <v>999289.46</v>
      </c>
      <c r="Y296" s="8"/>
      <c r="Z296" s="8"/>
      <c r="AA296" s="7">
        <v>185196.04</v>
      </c>
      <c r="AB296" s="8"/>
      <c r="AC296" s="8"/>
      <c r="AD296" s="7">
        <v>199823.42</v>
      </c>
      <c r="AE296" s="8"/>
      <c r="AF296" s="8"/>
      <c r="AG296" s="8">
        <v>659.13</v>
      </c>
      <c r="AH296" s="8"/>
      <c r="AI296" s="8"/>
      <c r="AJ296" s="8">
        <v>150373.76</v>
      </c>
      <c r="AK296" s="8"/>
      <c r="AL296" s="8"/>
      <c r="AM296" s="7">
        <v>0</v>
      </c>
      <c r="AN296" s="8"/>
      <c r="AO296" s="8"/>
      <c r="AP296" s="7">
        <v>0</v>
      </c>
    </row>
    <row r="297" spans="1:42" ht="15" customHeight="1" hidden="1">
      <c r="A297" s="1" t="s">
        <v>337</v>
      </c>
      <c r="D297" s="1" t="s">
        <v>336</v>
      </c>
      <c r="E297" s="1" t="s">
        <v>32</v>
      </c>
      <c r="F297" s="8">
        <f>SUM(H297:R297)</f>
        <v>2326063</v>
      </c>
      <c r="G297" s="1"/>
      <c r="H297" s="7">
        <f>ROUND(X297,round_as_displayed)</f>
        <v>0</v>
      </c>
      <c r="I297" s="1"/>
      <c r="J297" s="7">
        <f>ROUND(AA297,round_as_displayed)</f>
        <v>0</v>
      </c>
      <c r="K297" s="1"/>
      <c r="L297" s="7">
        <f>ROUND(AD297,round_as_displayed)</f>
        <v>2326063</v>
      </c>
      <c r="M297" s="7"/>
      <c r="N297" s="7">
        <f>ROUND(AG297,round_as_displayed)</f>
        <v>0</v>
      </c>
      <c r="O297" s="1"/>
      <c r="P297" s="7">
        <f>ROUND(AJ297,round_as_displayed)</f>
        <v>0</v>
      </c>
      <c r="Q297" s="1"/>
      <c r="R297" s="7">
        <f>ROUND(AM297,round_as_displayed)</f>
        <v>0</v>
      </c>
      <c r="S297" s="1"/>
      <c r="T297" s="1"/>
      <c r="U297" s="8">
        <f>SUM(X297:AM297)</f>
        <v>2326062.7</v>
      </c>
      <c r="V297" s="1"/>
      <c r="W297" s="1"/>
      <c r="X297" s="4">
        <v>0</v>
      </c>
      <c r="Y297" s="1"/>
      <c r="Z297" s="1"/>
      <c r="AA297" s="4">
        <v>0</v>
      </c>
      <c r="AB297" s="1"/>
      <c r="AC297" s="1"/>
      <c r="AD297" s="7">
        <v>2326062.7</v>
      </c>
      <c r="AE297" s="7"/>
      <c r="AF297" s="1"/>
      <c r="AG297" s="1">
        <v>0</v>
      </c>
      <c r="AH297" s="1"/>
      <c r="AI297" s="1"/>
      <c r="AJ297" s="1">
        <v>0</v>
      </c>
      <c r="AK297" s="1"/>
      <c r="AL297" s="1"/>
      <c r="AM297" s="4">
        <v>0</v>
      </c>
      <c r="AN297" s="1"/>
      <c r="AO297" s="1"/>
      <c r="AP297" s="4">
        <v>0</v>
      </c>
    </row>
    <row r="298" spans="1:42" ht="15" customHeight="1" hidden="1">
      <c r="A298" s="1" t="s">
        <v>341</v>
      </c>
      <c r="D298" s="1" t="s">
        <v>338</v>
      </c>
      <c r="E298" s="1" t="s">
        <v>32</v>
      </c>
      <c r="F298" s="8">
        <f>SUM(H298:R298)</f>
        <v>-2326063</v>
      </c>
      <c r="G298" s="1"/>
      <c r="H298" s="7">
        <f>ROUND(X298,round_as_displayed)</f>
        <v>0</v>
      </c>
      <c r="I298" s="1"/>
      <c r="J298" s="7">
        <f>ROUND(AA298,round_as_displayed)</f>
        <v>0</v>
      </c>
      <c r="K298" s="1"/>
      <c r="L298" s="7">
        <f>ROUND(AD298,round_as_displayed)</f>
        <v>-2326063</v>
      </c>
      <c r="M298" s="7"/>
      <c r="N298" s="7">
        <f>ROUND(AG298,round_as_displayed)</f>
        <v>0</v>
      </c>
      <c r="O298" s="1"/>
      <c r="P298" s="7">
        <f>ROUND(AJ298,round_as_displayed)</f>
        <v>0</v>
      </c>
      <c r="Q298" s="1"/>
      <c r="R298" s="7">
        <f>ROUND(AM298,round_as_displayed)</f>
        <v>0</v>
      </c>
      <c r="S298" s="1"/>
      <c r="T298" s="1"/>
      <c r="U298" s="8">
        <f>SUM(X298:AM298)</f>
        <v>-2326062.7</v>
      </c>
      <c r="V298" s="1"/>
      <c r="W298" s="1"/>
      <c r="X298" s="4">
        <v>0</v>
      </c>
      <c r="Y298" s="1"/>
      <c r="Z298" s="1"/>
      <c r="AA298" s="4">
        <v>0</v>
      </c>
      <c r="AB298" s="1"/>
      <c r="AC298" s="1"/>
      <c r="AD298" s="7">
        <v>-2326062.7</v>
      </c>
      <c r="AE298" s="7"/>
      <c r="AF298" s="1"/>
      <c r="AG298" s="1">
        <v>0</v>
      </c>
      <c r="AH298" s="1"/>
      <c r="AI298" s="1"/>
      <c r="AJ298" s="1">
        <v>0</v>
      </c>
      <c r="AK298" s="1"/>
      <c r="AL298" s="1"/>
      <c r="AM298" s="4">
        <v>0</v>
      </c>
      <c r="AN298" s="1"/>
      <c r="AO298" s="1"/>
      <c r="AP298" s="4">
        <v>0</v>
      </c>
    </row>
    <row r="299" spans="1:42" ht="15" customHeight="1" hidden="1">
      <c r="A299" s="1" t="s">
        <v>333</v>
      </c>
      <c r="D299" s="1" t="s">
        <v>330</v>
      </c>
      <c r="E299" s="1" t="s">
        <v>32</v>
      </c>
      <c r="F299" s="8">
        <f>SUM(H299:R299)</f>
        <v>0</v>
      </c>
      <c r="G299" s="1"/>
      <c r="H299" s="7">
        <f>ROUND(X299,round_as_displayed)</f>
        <v>0</v>
      </c>
      <c r="I299" s="1"/>
      <c r="J299" s="7">
        <f>ROUND(AA299,round_as_displayed)</f>
        <v>0</v>
      </c>
      <c r="K299" s="1"/>
      <c r="L299" s="7">
        <f>ROUND(AD299,round_as_displayed)</f>
        <v>0</v>
      </c>
      <c r="M299" s="7"/>
      <c r="N299" s="7">
        <f>ROUND(AG299,round_as_displayed)</f>
        <v>0</v>
      </c>
      <c r="O299" s="1"/>
      <c r="P299" s="7">
        <f>ROUND(AJ299,round_as_displayed)</f>
        <v>0</v>
      </c>
      <c r="Q299" s="1"/>
      <c r="R299" s="7">
        <f>ROUND(AM299,round_as_displayed)</f>
        <v>0</v>
      </c>
      <c r="S299" s="1"/>
      <c r="T299" s="1"/>
      <c r="U299" s="8">
        <f>SUM(X299:AM299)</f>
        <v>0</v>
      </c>
      <c r="V299" s="1"/>
      <c r="W299" s="1"/>
      <c r="X299" s="4">
        <v>0</v>
      </c>
      <c r="Y299" s="1"/>
      <c r="Z299" s="1"/>
      <c r="AA299" s="4">
        <v>0</v>
      </c>
      <c r="AB299" s="1"/>
      <c r="AC299" s="1"/>
      <c r="AD299" s="7">
        <v>0</v>
      </c>
      <c r="AE299" s="7"/>
      <c r="AF299" s="1"/>
      <c r="AG299" s="1">
        <v>0</v>
      </c>
      <c r="AH299" s="1"/>
      <c r="AI299" s="1"/>
      <c r="AJ299" s="1">
        <v>0</v>
      </c>
      <c r="AK299" s="1"/>
      <c r="AL299" s="1"/>
      <c r="AM299" s="4">
        <v>0</v>
      </c>
      <c r="AN299" s="1"/>
      <c r="AO299" s="1"/>
      <c r="AP299" s="4">
        <v>0</v>
      </c>
    </row>
    <row r="300" spans="2:42" ht="12" customHeight="1">
      <c r="B300" s="44"/>
      <c r="C300" s="44"/>
      <c r="D300" s="47" t="s">
        <v>331</v>
      </c>
      <c r="E300" s="44" t="s">
        <v>32</v>
      </c>
      <c r="F300" s="45">
        <f>SUM(H300:R300)</f>
        <v>1744634</v>
      </c>
      <c r="G300" s="44"/>
      <c r="H300" s="46">
        <v>1109561</v>
      </c>
      <c r="I300" s="44"/>
      <c r="J300" s="46">
        <v>207419</v>
      </c>
      <c r="K300" s="44"/>
      <c r="L300" s="46">
        <v>341803</v>
      </c>
      <c r="M300" s="46"/>
      <c r="N300" s="46">
        <v>615</v>
      </c>
      <c r="O300" s="44"/>
      <c r="P300" s="46">
        <v>82336</v>
      </c>
      <c r="Q300" s="44"/>
      <c r="R300" s="46">
        <v>2900</v>
      </c>
      <c r="S300" s="1"/>
      <c r="T300" s="1"/>
      <c r="U300" s="8">
        <f>SUM(X300:AM300)</f>
        <v>1535341.8099999998</v>
      </c>
      <c r="V300" s="1"/>
      <c r="W300" s="1"/>
      <c r="X300" s="7">
        <f>SUM(X296:X299)</f>
        <v>999289.46</v>
      </c>
      <c r="Y300" s="1"/>
      <c r="Z300" s="1"/>
      <c r="AA300" s="7">
        <f>SUM(AA296:AA299)</f>
        <v>185196.04</v>
      </c>
      <c r="AB300" s="1"/>
      <c r="AC300" s="1"/>
      <c r="AD300" s="7">
        <f>SUM(AD296:AD299)</f>
        <v>199823.41999999993</v>
      </c>
      <c r="AE300" s="7"/>
      <c r="AF300" s="1"/>
      <c r="AG300" s="7">
        <f>SUM(AG296:AG299)</f>
        <v>659.13</v>
      </c>
      <c r="AH300" s="1"/>
      <c r="AI300" s="1"/>
      <c r="AJ300" s="7">
        <f>SUM(AJ296:AJ299)</f>
        <v>150373.76</v>
      </c>
      <c r="AK300" s="1"/>
      <c r="AL300" s="1"/>
      <c r="AM300" s="7">
        <f>SUM(AM296:AM299)</f>
        <v>0</v>
      </c>
      <c r="AN300" s="1"/>
      <c r="AO300" s="1"/>
      <c r="AP300" s="7">
        <f>SUM(AP296:AP299)</f>
        <v>0</v>
      </c>
    </row>
    <row r="301" spans="4:42" ht="12" customHeight="1">
      <c r="D301" s="1" t="s">
        <v>292</v>
      </c>
      <c r="E301" s="1" t="s">
        <v>32</v>
      </c>
      <c r="F301" s="9">
        <f>SUM(F300:F300)</f>
        <v>1744634</v>
      </c>
      <c r="G301" s="1"/>
      <c r="H301" s="9">
        <f>SUM(H300:H300)</f>
        <v>1109561</v>
      </c>
      <c r="I301" s="1"/>
      <c r="J301" s="9">
        <f>SUM(J300:J300)</f>
        <v>207419</v>
      </c>
      <c r="K301" s="1"/>
      <c r="L301" s="9">
        <f>SUM(L300:L300)</f>
        <v>341803</v>
      </c>
      <c r="M301" s="1"/>
      <c r="N301" s="9">
        <f>SUM(N300:N300)</f>
        <v>615</v>
      </c>
      <c r="O301" s="1"/>
      <c r="P301" s="9">
        <f>SUM(P300:P300)</f>
        <v>82336</v>
      </c>
      <c r="Q301" s="1"/>
      <c r="R301" s="9">
        <f>SUM(R300:R300)</f>
        <v>2900</v>
      </c>
      <c r="S301" s="1"/>
      <c r="T301" s="9"/>
      <c r="U301" s="9">
        <f>SUM(U300:U300)</f>
        <v>1535341.8099999998</v>
      </c>
      <c r="V301" s="1"/>
      <c r="W301" s="9"/>
      <c r="X301" s="9">
        <f>SUM(X300:X300)</f>
        <v>999289.46</v>
      </c>
      <c r="Y301" s="1"/>
      <c r="Z301" s="9"/>
      <c r="AA301" s="9">
        <f>SUM(AA300:AA300)</f>
        <v>185196.04</v>
      </c>
      <c r="AB301" s="1"/>
      <c r="AC301" s="9"/>
      <c r="AD301" s="9">
        <f>SUM(AD300:AD300)</f>
        <v>199823.41999999993</v>
      </c>
      <c r="AE301" s="1"/>
      <c r="AF301" s="9"/>
      <c r="AG301" s="9">
        <f>SUM(AG300:AG300)</f>
        <v>659.13</v>
      </c>
      <c r="AH301" s="1"/>
      <c r="AI301" s="9"/>
      <c r="AJ301" s="9">
        <f>SUM(AJ300:AJ300)</f>
        <v>150373.76</v>
      </c>
      <c r="AK301" s="1"/>
      <c r="AL301" s="9"/>
      <c r="AM301" s="9">
        <f>SUM(AM300:AM300)</f>
        <v>0</v>
      </c>
      <c r="AN301" s="1"/>
      <c r="AO301" s="9"/>
      <c r="AP301" s="9">
        <f>SUM(AP300:AP300)</f>
        <v>0</v>
      </c>
    </row>
    <row r="302" spans="2:42" ht="12" customHeight="1">
      <c r="B302" s="44"/>
      <c r="C302" s="44"/>
      <c r="D302" s="44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  <c r="Q302" s="44"/>
      <c r="R302" s="45"/>
      <c r="S302" s="1"/>
      <c r="T302" s="8"/>
      <c r="U302" s="8"/>
      <c r="V302" s="1"/>
      <c r="W302" s="8"/>
      <c r="X302" s="8"/>
      <c r="Y302" s="1"/>
      <c r="Z302" s="8"/>
      <c r="AA302" s="8"/>
      <c r="AB302" s="1"/>
      <c r="AC302" s="8"/>
      <c r="AD302" s="8"/>
      <c r="AE302" s="1"/>
      <c r="AF302" s="8"/>
      <c r="AG302" s="8"/>
      <c r="AH302" s="1"/>
      <c r="AI302" s="8"/>
      <c r="AJ302" s="8"/>
      <c r="AK302" s="1"/>
      <c r="AL302" s="8"/>
      <c r="AM302" s="8"/>
      <c r="AN302" s="1"/>
      <c r="AO302" s="8"/>
      <c r="AP302" s="8"/>
    </row>
    <row r="303" spans="3:41" ht="12" customHeight="1">
      <c r="C303" s="1" t="s">
        <v>241</v>
      </c>
      <c r="E303" s="1" t="s">
        <v>32</v>
      </c>
      <c r="G303" s="1"/>
      <c r="I303" s="1"/>
      <c r="K303" s="1"/>
      <c r="M303" s="1"/>
      <c r="N303" s="4"/>
      <c r="O303" s="1"/>
      <c r="P303" s="4"/>
      <c r="Q303" s="1"/>
      <c r="S303" s="1"/>
      <c r="T303" s="1"/>
      <c r="V303" s="1"/>
      <c r="W303" s="1"/>
      <c r="Y303" s="1"/>
      <c r="Z303" s="1"/>
      <c r="AB303" s="1"/>
      <c r="AC303" s="1"/>
      <c r="AE303" s="1"/>
      <c r="AF303" s="1"/>
      <c r="AH303" s="1"/>
      <c r="AI303" s="1"/>
      <c r="AK303" s="1"/>
      <c r="AL303" s="1"/>
      <c r="AN303" s="1"/>
      <c r="AO303" s="1"/>
    </row>
    <row r="304" spans="1:42" ht="12" customHeight="1" hidden="1">
      <c r="A304" s="1" t="s">
        <v>209</v>
      </c>
      <c r="D304" s="1" t="s">
        <v>478</v>
      </c>
      <c r="E304" s="1" t="s">
        <v>32</v>
      </c>
      <c r="F304" s="8">
        <f>SUM(H304:R304)</f>
        <v>0</v>
      </c>
      <c r="G304" s="1"/>
      <c r="H304" s="7">
        <v>0</v>
      </c>
      <c r="I304" s="7"/>
      <c r="J304" s="7">
        <v>0</v>
      </c>
      <c r="K304" s="7"/>
      <c r="L304" s="7">
        <v>0</v>
      </c>
      <c r="M304" s="7"/>
      <c r="N304" s="7">
        <v>0</v>
      </c>
      <c r="O304" s="7"/>
      <c r="P304" s="7">
        <v>0</v>
      </c>
      <c r="Q304" s="1"/>
      <c r="R304" s="7">
        <v>0</v>
      </c>
      <c r="S304" s="1"/>
      <c r="T304" s="1"/>
      <c r="U304" s="8">
        <f>SUM(X304:AM304)</f>
        <v>112370.84</v>
      </c>
      <c r="V304" s="1"/>
      <c r="W304" s="1"/>
      <c r="X304" s="4">
        <v>0</v>
      </c>
      <c r="Y304" s="1"/>
      <c r="Z304" s="1"/>
      <c r="AA304" s="4">
        <v>0</v>
      </c>
      <c r="AB304" s="1"/>
      <c r="AC304" s="1"/>
      <c r="AD304" s="7">
        <v>0</v>
      </c>
      <c r="AE304" s="7"/>
      <c r="AF304" s="1"/>
      <c r="AG304" s="1">
        <v>0</v>
      </c>
      <c r="AH304" s="1"/>
      <c r="AI304" s="1"/>
      <c r="AJ304" s="1">
        <v>112370.84</v>
      </c>
      <c r="AK304" s="1"/>
      <c r="AL304" s="1"/>
      <c r="AM304" s="4">
        <v>0</v>
      </c>
      <c r="AN304" s="1"/>
      <c r="AO304" s="1"/>
      <c r="AP304" s="4">
        <v>0</v>
      </c>
    </row>
    <row r="305" spans="1:42" ht="12" customHeight="1">
      <c r="A305" s="1" t="s">
        <v>293</v>
      </c>
      <c r="B305" s="44"/>
      <c r="C305" s="44"/>
      <c r="D305" s="44" t="s">
        <v>208</v>
      </c>
      <c r="E305" s="44" t="s">
        <v>32</v>
      </c>
      <c r="F305" s="45">
        <f aca="true" t="shared" si="27" ref="F305:F338">SUM(H305:R305)</f>
        <v>312664</v>
      </c>
      <c r="G305" s="44"/>
      <c r="H305" s="46">
        <v>0</v>
      </c>
      <c r="I305" s="46"/>
      <c r="J305" s="46">
        <v>0</v>
      </c>
      <c r="K305" s="46"/>
      <c r="L305" s="46">
        <v>0</v>
      </c>
      <c r="M305" s="46"/>
      <c r="N305" s="46">
        <v>0</v>
      </c>
      <c r="O305" s="46"/>
      <c r="P305" s="46">
        <v>312664</v>
      </c>
      <c r="Q305" s="44"/>
      <c r="R305" s="46">
        <v>0</v>
      </c>
      <c r="S305" s="1"/>
      <c r="T305" s="1"/>
      <c r="U305" s="8">
        <f aca="true" t="shared" si="28" ref="U305:U338">SUM(X305:AM305)</f>
        <v>147689</v>
      </c>
      <c r="V305" s="1"/>
      <c r="W305" s="1"/>
      <c r="X305" s="4">
        <v>0</v>
      </c>
      <c r="Y305" s="1"/>
      <c r="Z305" s="1"/>
      <c r="AA305" s="4">
        <v>0</v>
      </c>
      <c r="AB305" s="1"/>
      <c r="AC305" s="1"/>
      <c r="AD305" s="7">
        <v>0</v>
      </c>
      <c r="AE305" s="7"/>
      <c r="AF305" s="1"/>
      <c r="AG305" s="1">
        <v>0</v>
      </c>
      <c r="AH305" s="1"/>
      <c r="AI305" s="1"/>
      <c r="AJ305" s="1">
        <v>147689</v>
      </c>
      <c r="AK305" s="1"/>
      <c r="AL305" s="1"/>
      <c r="AM305" s="4">
        <v>0</v>
      </c>
      <c r="AN305" s="1"/>
      <c r="AO305" s="1"/>
      <c r="AP305" s="4">
        <v>0</v>
      </c>
    </row>
    <row r="306" spans="1:42" ht="12" customHeight="1">
      <c r="A306" s="1" t="s">
        <v>209</v>
      </c>
      <c r="D306" s="1" t="s">
        <v>219</v>
      </c>
      <c r="E306" s="1" t="s">
        <v>32</v>
      </c>
      <c r="F306" s="8">
        <f t="shared" si="27"/>
        <v>542756</v>
      </c>
      <c r="G306" s="1"/>
      <c r="H306" s="7">
        <v>0</v>
      </c>
      <c r="I306" s="7"/>
      <c r="J306" s="7">
        <v>0</v>
      </c>
      <c r="K306" s="7"/>
      <c r="L306" s="7">
        <v>0</v>
      </c>
      <c r="M306" s="7"/>
      <c r="N306" s="7">
        <v>0</v>
      </c>
      <c r="O306" s="7"/>
      <c r="P306" s="7">
        <v>542756</v>
      </c>
      <c r="Q306" s="1"/>
      <c r="R306" s="7">
        <v>0</v>
      </c>
      <c r="S306" s="1"/>
      <c r="T306" s="1"/>
      <c r="U306" s="8">
        <f t="shared" si="28"/>
        <v>112370.84</v>
      </c>
      <c r="V306" s="1"/>
      <c r="W306" s="1"/>
      <c r="X306" s="4">
        <v>0</v>
      </c>
      <c r="Y306" s="1"/>
      <c r="Z306" s="1"/>
      <c r="AA306" s="4">
        <v>0</v>
      </c>
      <c r="AB306" s="1"/>
      <c r="AC306" s="1"/>
      <c r="AD306" s="7">
        <v>0</v>
      </c>
      <c r="AE306" s="7"/>
      <c r="AF306" s="1"/>
      <c r="AG306" s="1">
        <v>0</v>
      </c>
      <c r="AH306" s="1"/>
      <c r="AI306" s="1"/>
      <c r="AJ306" s="1">
        <v>112370.84</v>
      </c>
      <c r="AK306" s="1"/>
      <c r="AL306" s="1"/>
      <c r="AM306" s="4">
        <v>0</v>
      </c>
      <c r="AN306" s="1"/>
      <c r="AO306" s="1"/>
      <c r="AP306" s="4">
        <v>0</v>
      </c>
    </row>
    <row r="307" spans="1:42" ht="12" customHeight="1">
      <c r="A307" s="1" t="s">
        <v>210</v>
      </c>
      <c r="B307" s="44"/>
      <c r="C307" s="44"/>
      <c r="D307" s="44" t="s">
        <v>220</v>
      </c>
      <c r="E307" s="44" t="s">
        <v>32</v>
      </c>
      <c r="F307" s="45">
        <f t="shared" si="27"/>
        <v>56579</v>
      </c>
      <c r="G307" s="44"/>
      <c r="H307" s="46">
        <v>0</v>
      </c>
      <c r="I307" s="46"/>
      <c r="J307" s="46">
        <v>0</v>
      </c>
      <c r="K307" s="46"/>
      <c r="L307" s="46">
        <v>0</v>
      </c>
      <c r="M307" s="46"/>
      <c r="N307" s="46">
        <v>0</v>
      </c>
      <c r="O307" s="46"/>
      <c r="P307" s="46">
        <v>56579</v>
      </c>
      <c r="Q307" s="44"/>
      <c r="R307" s="46">
        <v>0</v>
      </c>
      <c r="S307" s="1"/>
      <c r="T307" s="1"/>
      <c r="U307" s="8">
        <f t="shared" si="28"/>
        <v>25634.48</v>
      </c>
      <c r="V307" s="1"/>
      <c r="W307" s="1"/>
      <c r="X307" s="4">
        <v>0</v>
      </c>
      <c r="Y307" s="1"/>
      <c r="Z307" s="1"/>
      <c r="AA307" s="4">
        <v>0</v>
      </c>
      <c r="AB307" s="1"/>
      <c r="AC307" s="1"/>
      <c r="AD307" s="7">
        <v>0</v>
      </c>
      <c r="AE307" s="7"/>
      <c r="AF307" s="1"/>
      <c r="AG307" s="1">
        <v>0</v>
      </c>
      <c r="AH307" s="1"/>
      <c r="AI307" s="1"/>
      <c r="AJ307" s="1">
        <v>25634.48</v>
      </c>
      <c r="AK307" s="1"/>
      <c r="AL307" s="1"/>
      <c r="AM307" s="4">
        <v>0</v>
      </c>
      <c r="AN307" s="1"/>
      <c r="AO307" s="1"/>
      <c r="AP307" s="4">
        <v>0</v>
      </c>
    </row>
    <row r="308" spans="1:42" ht="12" customHeight="1">
      <c r="A308" s="1" t="s">
        <v>378</v>
      </c>
      <c r="D308" s="1" t="s">
        <v>374</v>
      </c>
      <c r="E308" s="1" t="s">
        <v>32</v>
      </c>
      <c r="F308" s="8">
        <f>SUM(H308:R308)</f>
        <v>175396</v>
      </c>
      <c r="G308" s="1"/>
      <c r="H308" s="7">
        <v>108750</v>
      </c>
      <c r="I308" s="7"/>
      <c r="J308" s="7">
        <v>0</v>
      </c>
      <c r="K308" s="7"/>
      <c r="L308" s="7">
        <v>28275</v>
      </c>
      <c r="M308" s="7"/>
      <c r="N308" s="7">
        <v>0</v>
      </c>
      <c r="O308" s="7"/>
      <c r="P308" s="7">
        <v>33116</v>
      </c>
      <c r="Q308" s="1"/>
      <c r="R308" s="7">
        <v>5255</v>
      </c>
      <c r="S308" s="1"/>
      <c r="T308" s="1"/>
      <c r="U308" s="8">
        <f>SUM(X308:AM308)</f>
        <v>111650.49</v>
      </c>
      <c r="V308" s="1"/>
      <c r="W308" s="1"/>
      <c r="X308" s="4">
        <v>24501.06</v>
      </c>
      <c r="Y308" s="1"/>
      <c r="Z308" s="1"/>
      <c r="AA308" s="4">
        <v>8619</v>
      </c>
      <c r="AB308" s="1"/>
      <c r="AC308" s="1"/>
      <c r="AD308" s="7">
        <v>4802.2</v>
      </c>
      <c r="AE308" s="7"/>
      <c r="AF308" s="1"/>
      <c r="AG308" s="1">
        <v>894.12</v>
      </c>
      <c r="AH308" s="1"/>
      <c r="AI308" s="1"/>
      <c r="AJ308" s="1">
        <v>53333.25</v>
      </c>
      <c r="AK308" s="1"/>
      <c r="AL308" s="1"/>
      <c r="AM308" s="4">
        <v>19500.86</v>
      </c>
      <c r="AN308" s="1"/>
      <c r="AO308" s="1"/>
      <c r="AP308" s="4">
        <v>0</v>
      </c>
    </row>
    <row r="309" spans="1:42" ht="12" customHeight="1">
      <c r="A309" s="1" t="s">
        <v>211</v>
      </c>
      <c r="B309" s="44"/>
      <c r="C309" s="44"/>
      <c r="D309" s="44" t="s">
        <v>221</v>
      </c>
      <c r="E309" s="44" t="s">
        <v>32</v>
      </c>
      <c r="F309" s="45">
        <f t="shared" si="27"/>
        <v>3076</v>
      </c>
      <c r="G309" s="44"/>
      <c r="H309" s="46">
        <v>0</v>
      </c>
      <c r="I309" s="46"/>
      <c r="J309" s="46">
        <v>0</v>
      </c>
      <c r="K309" s="46"/>
      <c r="L309" s="46">
        <v>0</v>
      </c>
      <c r="M309" s="46"/>
      <c r="N309" s="46">
        <v>0</v>
      </c>
      <c r="O309" s="46"/>
      <c r="P309" s="46">
        <v>3076</v>
      </c>
      <c r="Q309" s="44"/>
      <c r="R309" s="46">
        <v>0</v>
      </c>
      <c r="S309" s="1"/>
      <c r="T309" s="1"/>
      <c r="U309" s="8">
        <f t="shared" si="28"/>
        <v>632</v>
      </c>
      <c r="V309" s="1"/>
      <c r="W309" s="1"/>
      <c r="X309" s="4">
        <v>0</v>
      </c>
      <c r="Y309" s="1"/>
      <c r="Z309" s="1"/>
      <c r="AA309" s="4">
        <v>0</v>
      </c>
      <c r="AB309" s="1"/>
      <c r="AC309" s="1"/>
      <c r="AD309" s="7">
        <v>0</v>
      </c>
      <c r="AE309" s="7"/>
      <c r="AF309" s="1"/>
      <c r="AG309" s="1">
        <v>0</v>
      </c>
      <c r="AH309" s="1"/>
      <c r="AI309" s="1"/>
      <c r="AJ309" s="1">
        <v>632</v>
      </c>
      <c r="AK309" s="1"/>
      <c r="AL309" s="1"/>
      <c r="AM309" s="4">
        <v>0</v>
      </c>
      <c r="AN309" s="1"/>
      <c r="AO309" s="1"/>
      <c r="AP309" s="4">
        <v>0</v>
      </c>
    </row>
    <row r="310" spans="1:42" ht="12" customHeight="1">
      <c r="A310" s="1" t="s">
        <v>379</v>
      </c>
      <c r="D310" s="1" t="s">
        <v>222</v>
      </c>
      <c r="E310" s="1" t="s">
        <v>32</v>
      </c>
      <c r="F310" s="8">
        <f t="shared" si="27"/>
        <v>550173</v>
      </c>
      <c r="G310" s="1"/>
      <c r="H310" s="7">
        <v>0</v>
      </c>
      <c r="I310" s="7"/>
      <c r="J310" s="7">
        <v>0</v>
      </c>
      <c r="K310" s="7"/>
      <c r="L310" s="7">
        <v>0</v>
      </c>
      <c r="M310" s="7"/>
      <c r="N310" s="7">
        <v>0</v>
      </c>
      <c r="O310" s="7"/>
      <c r="P310" s="7">
        <v>550173</v>
      </c>
      <c r="Q310" s="1"/>
      <c r="R310" s="7">
        <v>0</v>
      </c>
      <c r="S310" s="1"/>
      <c r="T310" s="1"/>
      <c r="U310" s="8">
        <f t="shared" si="28"/>
        <v>329813.65</v>
      </c>
      <c r="V310" s="1"/>
      <c r="W310" s="1"/>
      <c r="X310" s="4">
        <v>0</v>
      </c>
      <c r="Y310" s="1"/>
      <c r="Z310" s="1"/>
      <c r="AA310" s="4">
        <v>0</v>
      </c>
      <c r="AB310" s="1"/>
      <c r="AC310" s="1"/>
      <c r="AD310" s="7">
        <v>0</v>
      </c>
      <c r="AE310" s="7"/>
      <c r="AF310" s="1"/>
      <c r="AG310" s="1">
        <v>0</v>
      </c>
      <c r="AH310" s="1"/>
      <c r="AI310" s="1"/>
      <c r="AJ310" s="1">
        <v>329813.65</v>
      </c>
      <c r="AK310" s="1"/>
      <c r="AL310" s="1"/>
      <c r="AM310" s="4">
        <v>0</v>
      </c>
      <c r="AN310" s="1"/>
      <c r="AO310" s="1"/>
      <c r="AP310" s="4">
        <v>0</v>
      </c>
    </row>
    <row r="311" spans="1:42" ht="12" customHeight="1">
      <c r="A311" s="1" t="s">
        <v>335</v>
      </c>
      <c r="B311" s="44"/>
      <c r="C311" s="44"/>
      <c r="D311" s="44" t="s">
        <v>334</v>
      </c>
      <c r="E311" s="44" t="s">
        <v>32</v>
      </c>
      <c r="F311" s="45">
        <f>SUM(H311:R311)</f>
        <v>85846</v>
      </c>
      <c r="G311" s="44"/>
      <c r="H311" s="46">
        <v>0</v>
      </c>
      <c r="I311" s="46"/>
      <c r="J311" s="46">
        <v>0</v>
      </c>
      <c r="K311" s="46"/>
      <c r="L311" s="46">
        <v>0</v>
      </c>
      <c r="M311" s="46"/>
      <c r="N311" s="46">
        <v>0</v>
      </c>
      <c r="O311" s="46"/>
      <c r="P311" s="46">
        <v>85846</v>
      </c>
      <c r="Q311" s="44"/>
      <c r="R311" s="46">
        <v>0</v>
      </c>
      <c r="S311" s="1"/>
      <c r="T311" s="1"/>
      <c r="U311" s="8">
        <f>SUM(X311:AM311)</f>
        <v>89603.44</v>
      </c>
      <c r="V311" s="1"/>
      <c r="W311" s="1"/>
      <c r="X311" s="4">
        <v>0</v>
      </c>
      <c r="Y311" s="1"/>
      <c r="Z311" s="1"/>
      <c r="AA311" s="4">
        <v>0</v>
      </c>
      <c r="AB311" s="1"/>
      <c r="AC311" s="1"/>
      <c r="AD311" s="7">
        <v>0</v>
      </c>
      <c r="AE311" s="7"/>
      <c r="AF311" s="1"/>
      <c r="AG311" s="1">
        <v>0</v>
      </c>
      <c r="AH311" s="1"/>
      <c r="AI311" s="1"/>
      <c r="AJ311" s="1">
        <v>89603.44</v>
      </c>
      <c r="AK311" s="1"/>
      <c r="AL311" s="1"/>
      <c r="AM311" s="4">
        <v>0</v>
      </c>
      <c r="AN311" s="1"/>
      <c r="AO311" s="1"/>
      <c r="AP311" s="4">
        <v>0</v>
      </c>
    </row>
    <row r="312" spans="1:42" ht="12" customHeight="1">
      <c r="A312" s="1" t="s">
        <v>212</v>
      </c>
      <c r="D312" s="1" t="s">
        <v>223</v>
      </c>
      <c r="E312" s="1" t="s">
        <v>32</v>
      </c>
      <c r="F312" s="8">
        <f t="shared" si="27"/>
        <v>120641</v>
      </c>
      <c r="G312" s="1"/>
      <c r="H312" s="7">
        <v>12075</v>
      </c>
      <c r="I312" s="7"/>
      <c r="J312" s="7">
        <v>6903</v>
      </c>
      <c r="K312" s="7"/>
      <c r="L312" s="7">
        <v>3720</v>
      </c>
      <c r="M312" s="7"/>
      <c r="N312" s="7">
        <v>0</v>
      </c>
      <c r="O312" s="7"/>
      <c r="P312" s="7">
        <v>97943</v>
      </c>
      <c r="Q312" s="1"/>
      <c r="R312" s="7">
        <v>0</v>
      </c>
      <c r="S312" s="1"/>
      <c r="T312" s="1"/>
      <c r="U312" s="8">
        <f t="shared" si="28"/>
        <v>39628.3</v>
      </c>
      <c r="V312" s="1"/>
      <c r="W312" s="1"/>
      <c r="X312" s="4">
        <v>1262.81</v>
      </c>
      <c r="Y312" s="1"/>
      <c r="Z312" s="1"/>
      <c r="AA312" s="4">
        <v>0</v>
      </c>
      <c r="AB312" s="1"/>
      <c r="AC312" s="1"/>
      <c r="AD312" s="7">
        <v>252.52</v>
      </c>
      <c r="AE312" s="7"/>
      <c r="AF312" s="1"/>
      <c r="AG312" s="1">
        <v>0</v>
      </c>
      <c r="AH312" s="1"/>
      <c r="AI312" s="1"/>
      <c r="AJ312" s="1">
        <v>38112.97</v>
      </c>
      <c r="AK312" s="1"/>
      <c r="AL312" s="1"/>
      <c r="AM312" s="4">
        <v>0</v>
      </c>
      <c r="AN312" s="1"/>
      <c r="AO312" s="1"/>
      <c r="AP312" s="4">
        <v>0</v>
      </c>
    </row>
    <row r="313" spans="1:42" ht="12" customHeight="1">
      <c r="A313" s="1" t="s">
        <v>213</v>
      </c>
      <c r="B313" s="44"/>
      <c r="C313" s="44"/>
      <c r="D313" s="44" t="s">
        <v>224</v>
      </c>
      <c r="E313" s="44" t="s">
        <v>32</v>
      </c>
      <c r="F313" s="45">
        <f t="shared" si="27"/>
        <v>134886</v>
      </c>
      <c r="G313" s="44"/>
      <c r="H313" s="46">
        <v>74704</v>
      </c>
      <c r="I313" s="46"/>
      <c r="J313" s="46">
        <v>10939</v>
      </c>
      <c r="K313" s="46"/>
      <c r="L313" s="46">
        <v>23013</v>
      </c>
      <c r="M313" s="46"/>
      <c r="N313" s="46">
        <v>93</v>
      </c>
      <c r="O313" s="46"/>
      <c r="P313" s="46">
        <v>26137</v>
      </c>
      <c r="Q313" s="44"/>
      <c r="R313" s="46">
        <v>0</v>
      </c>
      <c r="S313" s="1"/>
      <c r="T313" s="1"/>
      <c r="U313" s="8">
        <f t="shared" si="28"/>
        <v>96353.07</v>
      </c>
      <c r="V313" s="1"/>
      <c r="W313" s="1"/>
      <c r="X313" s="4">
        <v>47698.37</v>
      </c>
      <c r="Y313" s="1"/>
      <c r="Z313" s="1"/>
      <c r="AA313" s="4">
        <v>10380.18</v>
      </c>
      <c r="AB313" s="1"/>
      <c r="AC313" s="1"/>
      <c r="AD313" s="7">
        <v>9538.03</v>
      </c>
      <c r="AE313" s="7"/>
      <c r="AF313" s="1"/>
      <c r="AG313" s="1">
        <v>537.97</v>
      </c>
      <c r="AH313" s="1"/>
      <c r="AI313" s="1"/>
      <c r="AJ313" s="1">
        <v>28198.52</v>
      </c>
      <c r="AK313" s="1"/>
      <c r="AL313" s="1"/>
      <c r="AM313" s="4">
        <v>0</v>
      </c>
      <c r="AN313" s="1"/>
      <c r="AO313" s="1"/>
      <c r="AP313" s="4">
        <v>0</v>
      </c>
    </row>
    <row r="314" spans="1:42" ht="12" customHeight="1">
      <c r="A314" s="1" t="s">
        <v>149</v>
      </c>
      <c r="D314" s="1" t="s">
        <v>225</v>
      </c>
      <c r="E314" s="1" t="s">
        <v>32</v>
      </c>
      <c r="F314" s="8">
        <f t="shared" si="27"/>
        <v>87127</v>
      </c>
      <c r="G314" s="1"/>
      <c r="H314" s="7">
        <v>65797</v>
      </c>
      <c r="I314" s="7"/>
      <c r="J314" s="7">
        <v>0</v>
      </c>
      <c r="K314" s="7"/>
      <c r="L314" s="7">
        <v>20269</v>
      </c>
      <c r="M314" s="7"/>
      <c r="N314" s="7">
        <v>0</v>
      </c>
      <c r="O314" s="7"/>
      <c r="P314" s="7">
        <v>1061</v>
      </c>
      <c r="Q314" s="1"/>
      <c r="R314" s="7">
        <v>0</v>
      </c>
      <c r="S314" s="1"/>
      <c r="T314" s="1"/>
      <c r="U314" s="8">
        <f t="shared" si="28"/>
        <v>113258.52</v>
      </c>
      <c r="V314" s="1"/>
      <c r="W314" s="1"/>
      <c r="X314" s="4">
        <v>91098.29</v>
      </c>
      <c r="Y314" s="1"/>
      <c r="Z314" s="1"/>
      <c r="AA314" s="4">
        <v>0</v>
      </c>
      <c r="AB314" s="1"/>
      <c r="AC314" s="1"/>
      <c r="AD314" s="7">
        <v>18216.52</v>
      </c>
      <c r="AE314" s="7"/>
      <c r="AF314" s="1"/>
      <c r="AG314" s="1">
        <v>0</v>
      </c>
      <c r="AH314" s="1"/>
      <c r="AI314" s="1"/>
      <c r="AJ314" s="1">
        <v>2943.71</v>
      </c>
      <c r="AK314" s="1"/>
      <c r="AL314" s="1"/>
      <c r="AM314" s="4">
        <v>1000</v>
      </c>
      <c r="AN314" s="1"/>
      <c r="AO314" s="1"/>
      <c r="AP314" s="4">
        <v>0</v>
      </c>
    </row>
    <row r="315" spans="1:42" ht="12" customHeight="1">
      <c r="A315" s="1" t="s">
        <v>214</v>
      </c>
      <c r="B315" s="44"/>
      <c r="C315" s="44"/>
      <c r="D315" s="44" t="s">
        <v>226</v>
      </c>
      <c r="E315" s="44" t="s">
        <v>32</v>
      </c>
      <c r="F315" s="45">
        <f t="shared" si="27"/>
        <v>153229</v>
      </c>
      <c r="G315" s="44"/>
      <c r="H315" s="46">
        <v>0</v>
      </c>
      <c r="I315" s="46"/>
      <c r="J315" s="46">
        <v>0</v>
      </c>
      <c r="K315" s="46"/>
      <c r="L315" s="46">
        <v>0</v>
      </c>
      <c r="M315" s="46"/>
      <c r="N315" s="46">
        <v>0</v>
      </c>
      <c r="O315" s="46"/>
      <c r="P315" s="46">
        <v>153229</v>
      </c>
      <c r="Q315" s="44"/>
      <c r="R315" s="46">
        <v>0</v>
      </c>
      <c r="S315" s="1"/>
      <c r="T315" s="1"/>
      <c r="U315" s="8">
        <f t="shared" si="28"/>
        <v>125353</v>
      </c>
      <c r="V315" s="1"/>
      <c r="W315" s="1"/>
      <c r="X315" s="4">
        <v>0</v>
      </c>
      <c r="Y315" s="1"/>
      <c r="Z315" s="1"/>
      <c r="AA315" s="4">
        <v>0</v>
      </c>
      <c r="AB315" s="1"/>
      <c r="AC315" s="1"/>
      <c r="AD315" s="7">
        <v>0</v>
      </c>
      <c r="AE315" s="7"/>
      <c r="AF315" s="1"/>
      <c r="AG315" s="1">
        <v>0</v>
      </c>
      <c r="AH315" s="1"/>
      <c r="AI315" s="1"/>
      <c r="AJ315" s="1">
        <v>125353</v>
      </c>
      <c r="AK315" s="1"/>
      <c r="AL315" s="1"/>
      <c r="AM315" s="4">
        <v>0</v>
      </c>
      <c r="AN315" s="1"/>
      <c r="AO315" s="1"/>
      <c r="AP315" s="4">
        <v>0</v>
      </c>
    </row>
    <row r="316" spans="1:42" ht="12.75" customHeight="1">
      <c r="A316" s="1" t="s">
        <v>381</v>
      </c>
      <c r="D316" s="1" t="s">
        <v>380</v>
      </c>
      <c r="E316" s="1" t="s">
        <v>32</v>
      </c>
      <c r="F316" s="8">
        <f>SUM(H316:R316)</f>
        <v>130000</v>
      </c>
      <c r="G316" s="1"/>
      <c r="H316" s="7">
        <v>0</v>
      </c>
      <c r="I316" s="7"/>
      <c r="J316" s="7">
        <v>0</v>
      </c>
      <c r="K316" s="7"/>
      <c r="L316" s="7">
        <v>0</v>
      </c>
      <c r="M316" s="7"/>
      <c r="N316" s="7">
        <v>0</v>
      </c>
      <c r="O316" s="7"/>
      <c r="P316" s="7">
        <v>130000</v>
      </c>
      <c r="Q316" s="1"/>
      <c r="R316" s="7">
        <v>0</v>
      </c>
      <c r="S316" s="1"/>
      <c r="T316" s="1"/>
      <c r="U316" s="8">
        <f>SUM(X316:AM316)</f>
        <v>61256.25</v>
      </c>
      <c r="V316" s="1"/>
      <c r="W316" s="1"/>
      <c r="X316" s="4">
        <v>0</v>
      </c>
      <c r="Y316" s="1"/>
      <c r="Z316" s="1"/>
      <c r="AA316" s="4">
        <v>0</v>
      </c>
      <c r="AB316" s="1"/>
      <c r="AC316" s="1"/>
      <c r="AD316" s="7">
        <v>0</v>
      </c>
      <c r="AE316" s="7"/>
      <c r="AF316" s="1"/>
      <c r="AG316" s="1">
        <v>0</v>
      </c>
      <c r="AH316" s="1"/>
      <c r="AI316" s="1"/>
      <c r="AJ316" s="1">
        <v>61256.25</v>
      </c>
      <c r="AK316" s="1"/>
      <c r="AL316" s="1"/>
      <c r="AM316" s="4">
        <v>0</v>
      </c>
      <c r="AN316" s="1"/>
      <c r="AO316" s="1"/>
      <c r="AP316" s="4">
        <v>0</v>
      </c>
    </row>
    <row r="317" spans="1:42" ht="12" customHeight="1">
      <c r="A317" s="1" t="s">
        <v>215</v>
      </c>
      <c r="B317" s="44"/>
      <c r="C317" s="44"/>
      <c r="D317" s="44" t="s">
        <v>443</v>
      </c>
      <c r="E317" s="44" t="s">
        <v>32</v>
      </c>
      <c r="F317" s="45">
        <f t="shared" si="27"/>
        <v>667889</v>
      </c>
      <c r="G317" s="44"/>
      <c r="H317" s="46">
        <v>477735</v>
      </c>
      <c r="I317" s="46"/>
      <c r="J317" s="46">
        <v>13496</v>
      </c>
      <c r="K317" s="46"/>
      <c r="L317" s="46">
        <v>147167</v>
      </c>
      <c r="M317" s="46"/>
      <c r="N317" s="46">
        <v>1957</v>
      </c>
      <c r="O317" s="46"/>
      <c r="P317" s="46">
        <v>26037</v>
      </c>
      <c r="Q317" s="44"/>
      <c r="R317" s="46">
        <v>1497</v>
      </c>
      <c r="S317" s="1"/>
      <c r="T317" s="1"/>
      <c r="U317" s="8">
        <f t="shared" si="28"/>
        <v>568725.3200000001</v>
      </c>
      <c r="V317" s="1"/>
      <c r="W317" s="1"/>
      <c r="X317" s="4">
        <v>436827.21</v>
      </c>
      <c r="Y317" s="1"/>
      <c r="Z317" s="1"/>
      <c r="AA317" s="4">
        <v>23038.76</v>
      </c>
      <c r="AB317" s="1"/>
      <c r="AC317" s="1"/>
      <c r="AD317" s="7">
        <v>87350.37</v>
      </c>
      <c r="AE317" s="7"/>
      <c r="AF317" s="1"/>
      <c r="AG317" s="1">
        <v>1160.07</v>
      </c>
      <c r="AH317" s="1"/>
      <c r="AI317" s="1"/>
      <c r="AJ317" s="1">
        <v>20348.91</v>
      </c>
      <c r="AK317" s="1"/>
      <c r="AL317" s="1"/>
      <c r="AM317" s="4">
        <v>0</v>
      </c>
      <c r="AN317" s="1"/>
      <c r="AO317" s="1"/>
      <c r="AP317" s="4">
        <v>0</v>
      </c>
    </row>
    <row r="318" spans="1:42" ht="12.75" customHeight="1">
      <c r="A318" s="1" t="s">
        <v>216</v>
      </c>
      <c r="D318" s="1" t="s">
        <v>444</v>
      </c>
      <c r="E318" s="1" t="s">
        <v>32</v>
      </c>
      <c r="F318" s="8">
        <f t="shared" si="27"/>
        <v>232433</v>
      </c>
      <c r="G318" s="1"/>
      <c r="H318" s="7">
        <v>177090</v>
      </c>
      <c r="I318" s="7"/>
      <c r="J318" s="7">
        <v>0</v>
      </c>
      <c r="K318" s="7"/>
      <c r="L318" s="7">
        <v>54553</v>
      </c>
      <c r="M318" s="7"/>
      <c r="N318" s="7">
        <v>126</v>
      </c>
      <c r="O318" s="7"/>
      <c r="P318" s="7">
        <v>664</v>
      </c>
      <c r="Q318" s="1"/>
      <c r="R318" s="7">
        <v>0</v>
      </c>
      <c r="S318" s="1"/>
      <c r="T318" s="1"/>
      <c r="U318" s="8">
        <f t="shared" si="28"/>
        <v>192159.63999999998</v>
      </c>
      <c r="V318" s="1"/>
      <c r="W318" s="1"/>
      <c r="X318" s="4">
        <v>150770.81</v>
      </c>
      <c r="Y318" s="1"/>
      <c r="Z318" s="1"/>
      <c r="AA318" s="4">
        <v>0</v>
      </c>
      <c r="AB318" s="1"/>
      <c r="AC318" s="1"/>
      <c r="AD318" s="7">
        <v>30148.96</v>
      </c>
      <c r="AE318" s="7"/>
      <c r="AF318" s="1"/>
      <c r="AG318" s="1">
        <v>1504.77</v>
      </c>
      <c r="AH318" s="1"/>
      <c r="AI318" s="1"/>
      <c r="AJ318" s="1">
        <v>7588.34</v>
      </c>
      <c r="AK318" s="1"/>
      <c r="AL318" s="1"/>
      <c r="AM318" s="4">
        <v>2146.76</v>
      </c>
      <c r="AN318" s="1"/>
      <c r="AO318" s="1"/>
      <c r="AP318" s="4">
        <v>0</v>
      </c>
    </row>
    <row r="319" spans="1:42" ht="12" customHeight="1">
      <c r="A319" s="1" t="s">
        <v>150</v>
      </c>
      <c r="B319" s="44"/>
      <c r="C319" s="44"/>
      <c r="D319" s="44" t="s">
        <v>445</v>
      </c>
      <c r="E319" s="44" t="s">
        <v>32</v>
      </c>
      <c r="F319" s="45">
        <f t="shared" si="27"/>
        <v>243376</v>
      </c>
      <c r="G319" s="44"/>
      <c r="H319" s="46">
        <v>178596</v>
      </c>
      <c r="I319" s="46"/>
      <c r="J319" s="46">
        <v>0</v>
      </c>
      <c r="K319" s="46"/>
      <c r="L319" s="46">
        <v>55017</v>
      </c>
      <c r="M319" s="46"/>
      <c r="N319" s="46">
        <v>1729</v>
      </c>
      <c r="O319" s="46"/>
      <c r="P319" s="46">
        <v>5103</v>
      </c>
      <c r="Q319" s="44"/>
      <c r="R319" s="46">
        <v>2931</v>
      </c>
      <c r="S319" s="1"/>
      <c r="T319" s="1"/>
      <c r="U319" s="8">
        <f t="shared" si="28"/>
        <v>219000.18</v>
      </c>
      <c r="V319" s="1"/>
      <c r="W319" s="1"/>
      <c r="X319" s="4">
        <v>173603.08</v>
      </c>
      <c r="Y319" s="1"/>
      <c r="Z319" s="1"/>
      <c r="AA319" s="4">
        <v>0</v>
      </c>
      <c r="AB319" s="1"/>
      <c r="AC319" s="1"/>
      <c r="AD319" s="7">
        <v>34714.63</v>
      </c>
      <c r="AE319" s="7"/>
      <c r="AF319" s="1"/>
      <c r="AG319" s="1">
        <v>3482.21</v>
      </c>
      <c r="AH319" s="1"/>
      <c r="AI319" s="1"/>
      <c r="AJ319" s="1">
        <v>5197.31</v>
      </c>
      <c r="AK319" s="1"/>
      <c r="AL319" s="1"/>
      <c r="AM319" s="4">
        <v>2002.95</v>
      </c>
      <c r="AN319" s="1"/>
      <c r="AO319" s="1"/>
      <c r="AP319" s="4">
        <v>0</v>
      </c>
    </row>
    <row r="320" spans="1:42" ht="11.25" customHeight="1">
      <c r="A320" s="1" t="s">
        <v>340</v>
      </c>
      <c r="D320" s="1" t="s">
        <v>227</v>
      </c>
      <c r="E320" s="1" t="s">
        <v>32</v>
      </c>
      <c r="F320" s="8">
        <f t="shared" si="27"/>
        <v>108318</v>
      </c>
      <c r="G320" s="1"/>
      <c r="H320" s="7">
        <v>0</v>
      </c>
      <c r="I320" s="7"/>
      <c r="J320" s="7">
        <v>0</v>
      </c>
      <c r="K320" s="7"/>
      <c r="L320" s="7">
        <v>0</v>
      </c>
      <c r="M320" s="7"/>
      <c r="N320" s="7">
        <v>0</v>
      </c>
      <c r="O320" s="7"/>
      <c r="P320" s="7">
        <v>108318</v>
      </c>
      <c r="Q320" s="1"/>
      <c r="R320" s="7">
        <v>0</v>
      </c>
      <c r="S320" s="1"/>
      <c r="T320" s="1"/>
      <c r="U320" s="8">
        <f t="shared" si="28"/>
        <v>327720.26</v>
      </c>
      <c r="V320" s="1"/>
      <c r="W320" s="1"/>
      <c r="X320" s="4">
        <v>0</v>
      </c>
      <c r="Y320" s="1"/>
      <c r="Z320" s="1"/>
      <c r="AA320" s="4">
        <v>0</v>
      </c>
      <c r="AB320" s="1"/>
      <c r="AC320" s="1"/>
      <c r="AD320" s="7">
        <v>0</v>
      </c>
      <c r="AE320" s="7"/>
      <c r="AF320" s="1"/>
      <c r="AG320" s="1">
        <v>0</v>
      </c>
      <c r="AH320" s="1"/>
      <c r="AI320" s="1"/>
      <c r="AJ320" s="1">
        <v>327720.26</v>
      </c>
      <c r="AK320" s="1"/>
      <c r="AL320" s="1"/>
      <c r="AM320" s="4">
        <v>0</v>
      </c>
      <c r="AN320" s="1"/>
      <c r="AO320" s="1"/>
      <c r="AP320" s="4">
        <v>0</v>
      </c>
    </row>
    <row r="321" spans="1:42" ht="12" customHeight="1">
      <c r="A321" s="1" t="s">
        <v>217</v>
      </c>
      <c r="B321" s="44"/>
      <c r="C321" s="44"/>
      <c r="D321" s="44" t="s">
        <v>228</v>
      </c>
      <c r="E321" s="44" t="s">
        <v>32</v>
      </c>
      <c r="F321" s="45">
        <f t="shared" si="27"/>
        <v>41937</v>
      </c>
      <c r="G321" s="44"/>
      <c r="H321" s="46">
        <v>0</v>
      </c>
      <c r="I321" s="46"/>
      <c r="J321" s="46">
        <v>0</v>
      </c>
      <c r="K321" s="46"/>
      <c r="L321" s="46">
        <v>0</v>
      </c>
      <c r="M321" s="46"/>
      <c r="N321" s="46">
        <v>0</v>
      </c>
      <c r="O321" s="46"/>
      <c r="P321" s="46">
        <v>41937</v>
      </c>
      <c r="Q321" s="44"/>
      <c r="R321" s="46">
        <v>0</v>
      </c>
      <c r="S321" s="1"/>
      <c r="T321" s="1"/>
      <c r="U321" s="8">
        <f t="shared" si="28"/>
        <v>34420</v>
      </c>
      <c r="V321" s="1"/>
      <c r="W321" s="1"/>
      <c r="X321" s="4">
        <v>0</v>
      </c>
      <c r="Y321" s="1"/>
      <c r="Z321" s="1"/>
      <c r="AA321" s="4">
        <v>0</v>
      </c>
      <c r="AB321" s="1"/>
      <c r="AC321" s="1"/>
      <c r="AD321" s="7">
        <v>0</v>
      </c>
      <c r="AE321" s="7"/>
      <c r="AF321" s="1"/>
      <c r="AG321" s="1">
        <v>0</v>
      </c>
      <c r="AH321" s="1"/>
      <c r="AI321" s="1"/>
      <c r="AJ321" s="1">
        <v>34420</v>
      </c>
      <c r="AK321" s="1"/>
      <c r="AL321" s="1"/>
      <c r="AM321" s="4">
        <v>0</v>
      </c>
      <c r="AN321" s="1"/>
      <c r="AO321" s="1"/>
      <c r="AP321" s="4">
        <v>0</v>
      </c>
    </row>
    <row r="322" spans="1:42" ht="12" customHeight="1" hidden="1">
      <c r="A322" s="1" t="s">
        <v>217</v>
      </c>
      <c r="D322" s="1" t="s">
        <v>479</v>
      </c>
      <c r="E322" s="1" t="s">
        <v>32</v>
      </c>
      <c r="F322" s="8">
        <f>SUM(H322:R322)</f>
        <v>0</v>
      </c>
      <c r="G322" s="1"/>
      <c r="H322" s="7"/>
      <c r="I322" s="7"/>
      <c r="J322" s="7"/>
      <c r="K322" s="7"/>
      <c r="L322" s="7">
        <v>0</v>
      </c>
      <c r="M322" s="7"/>
      <c r="N322" s="7">
        <v>0</v>
      </c>
      <c r="O322" s="7"/>
      <c r="P322" s="7"/>
      <c r="Q322" s="1"/>
      <c r="R322" s="7">
        <v>0</v>
      </c>
      <c r="S322" s="1"/>
      <c r="T322" s="1"/>
      <c r="U322" s="8">
        <f>SUM(X322:AM322)</f>
        <v>34420</v>
      </c>
      <c r="V322" s="1"/>
      <c r="W322" s="1"/>
      <c r="X322" s="4">
        <v>0</v>
      </c>
      <c r="Y322" s="1"/>
      <c r="Z322" s="1"/>
      <c r="AA322" s="4">
        <v>0</v>
      </c>
      <c r="AB322" s="1"/>
      <c r="AC322" s="1"/>
      <c r="AD322" s="7">
        <v>0</v>
      </c>
      <c r="AE322" s="7"/>
      <c r="AF322" s="1"/>
      <c r="AG322" s="1">
        <v>0</v>
      </c>
      <c r="AH322" s="1"/>
      <c r="AI322" s="1"/>
      <c r="AJ322" s="1">
        <v>34420</v>
      </c>
      <c r="AK322" s="1"/>
      <c r="AL322" s="1"/>
      <c r="AM322" s="4">
        <v>0</v>
      </c>
      <c r="AN322" s="1"/>
      <c r="AO322" s="1"/>
      <c r="AP322" s="4">
        <v>0</v>
      </c>
    </row>
    <row r="323" spans="1:42" ht="12" customHeight="1">
      <c r="A323" s="1" t="s">
        <v>323</v>
      </c>
      <c r="D323" s="1" t="s">
        <v>229</v>
      </c>
      <c r="E323" s="1" t="s">
        <v>32</v>
      </c>
      <c r="F323" s="8">
        <f t="shared" si="27"/>
        <v>185877</v>
      </c>
      <c r="G323" s="1"/>
      <c r="H323" s="7">
        <v>0</v>
      </c>
      <c r="I323" s="7"/>
      <c r="J323" s="7">
        <v>0</v>
      </c>
      <c r="K323" s="7"/>
      <c r="L323" s="7">
        <v>0</v>
      </c>
      <c r="M323" s="7"/>
      <c r="N323" s="7">
        <v>0</v>
      </c>
      <c r="O323" s="7"/>
      <c r="P323" s="7">
        <v>185877</v>
      </c>
      <c r="Q323" s="1"/>
      <c r="R323" s="7">
        <v>0</v>
      </c>
      <c r="S323" s="1"/>
      <c r="T323" s="1"/>
      <c r="U323" s="8">
        <f t="shared" si="28"/>
        <v>178393.6</v>
      </c>
      <c r="V323" s="1"/>
      <c r="W323" s="1"/>
      <c r="X323" s="4">
        <v>0</v>
      </c>
      <c r="Y323" s="1"/>
      <c r="Z323" s="1"/>
      <c r="AA323" s="4">
        <v>0</v>
      </c>
      <c r="AB323" s="1"/>
      <c r="AC323" s="1"/>
      <c r="AD323" s="7">
        <v>0</v>
      </c>
      <c r="AE323" s="7"/>
      <c r="AF323" s="1"/>
      <c r="AG323" s="1">
        <v>0</v>
      </c>
      <c r="AH323" s="1"/>
      <c r="AI323" s="1"/>
      <c r="AJ323" s="1">
        <v>178393.6</v>
      </c>
      <c r="AK323" s="1"/>
      <c r="AL323" s="1"/>
      <c r="AM323" s="4">
        <v>0</v>
      </c>
      <c r="AN323" s="1"/>
      <c r="AO323" s="1"/>
      <c r="AP323" s="4">
        <v>0</v>
      </c>
    </row>
    <row r="324" spans="2:42" ht="12" customHeight="1">
      <c r="B324" s="44"/>
      <c r="C324" s="44"/>
      <c r="D324" s="44" t="s">
        <v>230</v>
      </c>
      <c r="E324" s="44" t="s">
        <v>32</v>
      </c>
      <c r="F324" s="45">
        <f t="shared" si="27"/>
        <v>7996</v>
      </c>
      <c r="G324" s="44"/>
      <c r="H324" s="46">
        <v>0</v>
      </c>
      <c r="I324" s="46"/>
      <c r="J324" s="46">
        <v>0</v>
      </c>
      <c r="K324" s="46"/>
      <c r="L324" s="46">
        <v>0</v>
      </c>
      <c r="M324" s="46"/>
      <c r="N324" s="46">
        <v>0</v>
      </c>
      <c r="O324" s="46"/>
      <c r="P324" s="46">
        <v>7996</v>
      </c>
      <c r="Q324" s="44"/>
      <c r="R324" s="46">
        <v>0</v>
      </c>
      <c r="S324" s="1"/>
      <c r="T324" s="1"/>
      <c r="U324" s="8" t="e">
        <f>SUM(X324:AM324)</f>
        <v>#REF!</v>
      </c>
      <c r="V324" s="1"/>
      <c r="W324" s="1"/>
      <c r="X324" s="7" t="e">
        <f>SUM(#REF!)</f>
        <v>#REF!</v>
      </c>
      <c r="Y324" s="1"/>
      <c r="Z324" s="1"/>
      <c r="AA324" s="7" t="e">
        <f>SUM(#REF!)</f>
        <v>#REF!</v>
      </c>
      <c r="AB324" s="1"/>
      <c r="AC324" s="1"/>
      <c r="AD324" s="7" t="e">
        <f>SUM(#REF!)</f>
        <v>#REF!</v>
      </c>
      <c r="AE324" s="7"/>
      <c r="AF324" s="1"/>
      <c r="AG324" s="7" t="e">
        <f>SUM(#REF!)</f>
        <v>#REF!</v>
      </c>
      <c r="AH324" s="1"/>
      <c r="AI324" s="1"/>
      <c r="AJ324" s="7" t="e">
        <f>SUM(#REF!)</f>
        <v>#REF!</v>
      </c>
      <c r="AK324" s="1"/>
      <c r="AL324" s="1"/>
      <c r="AM324" s="7" t="e">
        <f>SUM(#REF!)</f>
        <v>#REF!</v>
      </c>
      <c r="AN324" s="1"/>
      <c r="AO324" s="1"/>
      <c r="AP324" s="7" t="e">
        <f>SUM(#REF!)</f>
        <v>#REF!</v>
      </c>
    </row>
    <row r="325" spans="4:42" ht="12" customHeight="1">
      <c r="D325" s="1" t="s">
        <v>474</v>
      </c>
      <c r="E325" s="1" t="s">
        <v>32</v>
      </c>
      <c r="F325" s="8">
        <f>SUM(H325:R325)</f>
        <v>72322</v>
      </c>
      <c r="G325" s="1"/>
      <c r="H325" s="7">
        <v>43262</v>
      </c>
      <c r="I325" s="7"/>
      <c r="J325" s="7">
        <v>6298</v>
      </c>
      <c r="K325" s="7"/>
      <c r="L325" s="7">
        <v>13327</v>
      </c>
      <c r="M325" s="7"/>
      <c r="N325" s="7">
        <v>0</v>
      </c>
      <c r="O325" s="7"/>
      <c r="P325" s="7">
        <v>9435</v>
      </c>
      <c r="Q325" s="1"/>
      <c r="R325" s="7">
        <v>0</v>
      </c>
      <c r="S325" s="1"/>
      <c r="T325" s="1"/>
      <c r="U325" s="8" t="e">
        <f>SUM(X325:AM325)</f>
        <v>#REF!</v>
      </c>
      <c r="V325" s="1"/>
      <c r="W325" s="1"/>
      <c r="X325" s="7" t="e">
        <f>SUM(#REF!)</f>
        <v>#REF!</v>
      </c>
      <c r="Y325" s="1"/>
      <c r="Z325" s="1"/>
      <c r="AA325" s="7" t="e">
        <f>SUM(#REF!)</f>
        <v>#REF!</v>
      </c>
      <c r="AB325" s="1"/>
      <c r="AC325" s="1"/>
      <c r="AD325" s="7" t="e">
        <f>SUM(#REF!)</f>
        <v>#REF!</v>
      </c>
      <c r="AE325" s="7"/>
      <c r="AF325" s="1"/>
      <c r="AG325" s="7" t="e">
        <f>SUM(#REF!)</f>
        <v>#REF!</v>
      </c>
      <c r="AH325" s="1"/>
      <c r="AI325" s="1"/>
      <c r="AJ325" s="7" t="e">
        <f>SUM(#REF!)</f>
        <v>#REF!</v>
      </c>
      <c r="AK325" s="1"/>
      <c r="AL325" s="1"/>
      <c r="AM325" s="7" t="e">
        <f>SUM(#REF!)</f>
        <v>#REF!</v>
      </c>
      <c r="AN325" s="1"/>
      <c r="AO325" s="1"/>
      <c r="AP325" s="7" t="e">
        <f>SUM(#REF!)</f>
        <v>#REF!</v>
      </c>
    </row>
    <row r="326" spans="2:42" ht="12" customHeight="1">
      <c r="B326" s="44"/>
      <c r="C326" s="44"/>
      <c r="D326" s="44" t="s">
        <v>467</v>
      </c>
      <c r="E326" s="44" t="s">
        <v>32</v>
      </c>
      <c r="F326" s="45">
        <f>SUM(H326:R326)</f>
        <v>31423</v>
      </c>
      <c r="G326" s="44"/>
      <c r="H326" s="46">
        <v>24023</v>
      </c>
      <c r="I326" s="46"/>
      <c r="J326" s="46">
        <v>0</v>
      </c>
      <c r="K326" s="46"/>
      <c r="L326" s="46">
        <v>7400</v>
      </c>
      <c r="M326" s="46"/>
      <c r="N326" s="46">
        <v>0</v>
      </c>
      <c r="O326" s="46"/>
      <c r="P326" s="46">
        <v>0</v>
      </c>
      <c r="Q326" s="44"/>
      <c r="R326" s="46">
        <v>0</v>
      </c>
      <c r="S326" s="1"/>
      <c r="T326" s="1"/>
      <c r="U326" s="8" t="e">
        <f>SUM(X326:AM326)</f>
        <v>#REF!</v>
      </c>
      <c r="V326" s="1"/>
      <c r="W326" s="1"/>
      <c r="X326" s="7" t="e">
        <f>SUM(#REF!)</f>
        <v>#REF!</v>
      </c>
      <c r="Y326" s="1"/>
      <c r="Z326" s="1"/>
      <c r="AA326" s="7" t="e">
        <f>SUM(#REF!)</f>
        <v>#REF!</v>
      </c>
      <c r="AB326" s="1"/>
      <c r="AC326" s="1"/>
      <c r="AD326" s="7" t="e">
        <f>SUM(#REF!)</f>
        <v>#REF!</v>
      </c>
      <c r="AE326" s="7"/>
      <c r="AF326" s="1"/>
      <c r="AG326" s="7" t="e">
        <f>SUM(#REF!)</f>
        <v>#REF!</v>
      </c>
      <c r="AH326" s="1"/>
      <c r="AI326" s="1"/>
      <c r="AJ326" s="7" t="e">
        <f>SUM(#REF!)</f>
        <v>#REF!</v>
      </c>
      <c r="AK326" s="1"/>
      <c r="AL326" s="1"/>
      <c r="AM326" s="7" t="e">
        <f>SUM(#REF!)</f>
        <v>#REF!</v>
      </c>
      <c r="AN326" s="1"/>
      <c r="AO326" s="1"/>
      <c r="AP326" s="7" t="e">
        <f>SUM(#REF!)</f>
        <v>#REF!</v>
      </c>
    </row>
    <row r="327" spans="1:42" ht="12" customHeight="1">
      <c r="A327" s="1" t="s">
        <v>303</v>
      </c>
      <c r="D327" s="1" t="s">
        <v>480</v>
      </c>
      <c r="E327" s="1" t="s">
        <v>32</v>
      </c>
      <c r="F327" s="8">
        <f>SUM(H327:R327)</f>
        <v>160942</v>
      </c>
      <c r="G327" s="1"/>
      <c r="H327" s="7">
        <v>113780</v>
      </c>
      <c r="I327" s="7"/>
      <c r="J327" s="7">
        <v>0</v>
      </c>
      <c r="K327" s="7"/>
      <c r="L327" s="7">
        <v>35050</v>
      </c>
      <c r="M327" s="7"/>
      <c r="N327" s="7">
        <v>2784</v>
      </c>
      <c r="O327" s="7"/>
      <c r="P327" s="7">
        <v>9328</v>
      </c>
      <c r="Q327" s="1"/>
      <c r="R327" s="7">
        <v>0</v>
      </c>
      <c r="S327" s="1"/>
      <c r="T327" s="1"/>
      <c r="U327" s="8">
        <f>SUM(X327:AM327)</f>
        <v>54738.18000000001</v>
      </c>
      <c r="V327" s="1"/>
      <c r="W327" s="1"/>
      <c r="X327" s="4">
        <v>27106.32</v>
      </c>
      <c r="Y327" s="1"/>
      <c r="Z327" s="1"/>
      <c r="AA327" s="4">
        <v>18626.34</v>
      </c>
      <c r="AB327" s="1"/>
      <c r="AC327" s="1"/>
      <c r="AD327" s="7">
        <v>5420.33</v>
      </c>
      <c r="AE327" s="7"/>
      <c r="AF327" s="1"/>
      <c r="AG327" s="1">
        <v>0</v>
      </c>
      <c r="AH327" s="1"/>
      <c r="AI327" s="1"/>
      <c r="AJ327" s="1">
        <v>3585.19</v>
      </c>
      <c r="AK327" s="1"/>
      <c r="AL327" s="1"/>
      <c r="AM327" s="4">
        <v>0</v>
      </c>
      <c r="AN327" s="1"/>
      <c r="AO327" s="1"/>
      <c r="AP327" s="4">
        <v>0</v>
      </c>
    </row>
    <row r="328" spans="1:42" ht="12" customHeight="1">
      <c r="A328" s="1" t="s">
        <v>303</v>
      </c>
      <c r="B328" s="44"/>
      <c r="C328" s="44"/>
      <c r="D328" s="44" t="s">
        <v>231</v>
      </c>
      <c r="E328" s="44" t="s">
        <v>32</v>
      </c>
      <c r="F328" s="45">
        <f t="shared" si="27"/>
        <v>66574</v>
      </c>
      <c r="G328" s="44"/>
      <c r="H328" s="46">
        <v>30494</v>
      </c>
      <c r="I328" s="46"/>
      <c r="J328" s="46">
        <v>14576</v>
      </c>
      <c r="K328" s="46"/>
      <c r="L328" s="46">
        <v>9394</v>
      </c>
      <c r="M328" s="46"/>
      <c r="N328" s="46">
        <v>0</v>
      </c>
      <c r="O328" s="46"/>
      <c r="P328" s="46">
        <v>12110</v>
      </c>
      <c r="Q328" s="44"/>
      <c r="R328" s="46">
        <v>0</v>
      </c>
      <c r="S328" s="1"/>
      <c r="T328" s="1"/>
      <c r="U328" s="8">
        <f t="shared" si="28"/>
        <v>54738.18000000001</v>
      </c>
      <c r="V328" s="1"/>
      <c r="W328" s="1"/>
      <c r="X328" s="4">
        <v>27106.32</v>
      </c>
      <c r="Y328" s="1"/>
      <c r="Z328" s="1"/>
      <c r="AA328" s="4">
        <v>18626.34</v>
      </c>
      <c r="AB328" s="1"/>
      <c r="AC328" s="1"/>
      <c r="AD328" s="7">
        <v>5420.33</v>
      </c>
      <c r="AE328" s="7"/>
      <c r="AF328" s="1"/>
      <c r="AG328" s="1">
        <v>0</v>
      </c>
      <c r="AH328" s="1"/>
      <c r="AI328" s="1"/>
      <c r="AJ328" s="1">
        <v>3585.19</v>
      </c>
      <c r="AK328" s="1"/>
      <c r="AL328" s="1"/>
      <c r="AM328" s="4">
        <v>0</v>
      </c>
      <c r="AN328" s="1"/>
      <c r="AO328" s="1"/>
      <c r="AP328" s="4">
        <v>0</v>
      </c>
    </row>
    <row r="329" spans="1:42" ht="11.25" customHeight="1">
      <c r="A329" s="1" t="s">
        <v>294</v>
      </c>
      <c r="D329" s="1" t="s">
        <v>232</v>
      </c>
      <c r="E329" s="1" t="s">
        <v>32</v>
      </c>
      <c r="F329" s="8">
        <f t="shared" si="27"/>
        <v>39224</v>
      </c>
      <c r="G329" s="1"/>
      <c r="H329" s="7">
        <v>1725</v>
      </c>
      <c r="I329" s="7"/>
      <c r="J329" s="7">
        <v>1433</v>
      </c>
      <c r="K329" s="7"/>
      <c r="L329" s="7">
        <v>531</v>
      </c>
      <c r="M329" s="7"/>
      <c r="N329" s="7">
        <v>0</v>
      </c>
      <c r="O329" s="7"/>
      <c r="P329" s="7">
        <v>35535</v>
      </c>
      <c r="Q329" s="1"/>
      <c r="R329" s="7">
        <v>0</v>
      </c>
      <c r="S329" s="1"/>
      <c r="T329" s="1"/>
      <c r="U329" s="8">
        <f t="shared" si="28"/>
        <v>22919.45</v>
      </c>
      <c r="V329" s="1"/>
      <c r="W329" s="1"/>
      <c r="X329" s="4">
        <v>0</v>
      </c>
      <c r="Y329" s="1"/>
      <c r="Z329" s="1"/>
      <c r="AA329" s="4">
        <v>0</v>
      </c>
      <c r="AB329" s="1"/>
      <c r="AC329" s="1"/>
      <c r="AD329" s="7">
        <v>0</v>
      </c>
      <c r="AE329" s="7"/>
      <c r="AF329" s="1"/>
      <c r="AG329" s="1">
        <v>285.74</v>
      </c>
      <c r="AH329" s="1"/>
      <c r="AI329" s="1"/>
      <c r="AJ329" s="1">
        <v>22633.71</v>
      </c>
      <c r="AK329" s="1"/>
      <c r="AL329" s="1"/>
      <c r="AM329" s="4">
        <v>0</v>
      </c>
      <c r="AN329" s="1"/>
      <c r="AO329" s="1"/>
      <c r="AP329" s="4">
        <v>0</v>
      </c>
    </row>
    <row r="330" spans="1:42" ht="12" customHeight="1">
      <c r="A330" s="1" t="s">
        <v>296</v>
      </c>
      <c r="B330" s="44"/>
      <c r="C330" s="44"/>
      <c r="D330" s="44" t="s">
        <v>233</v>
      </c>
      <c r="E330" s="44" t="s">
        <v>32</v>
      </c>
      <c r="F330" s="45">
        <f t="shared" si="27"/>
        <v>30000</v>
      </c>
      <c r="G330" s="44"/>
      <c r="H330" s="46">
        <v>0</v>
      </c>
      <c r="I330" s="46"/>
      <c r="J330" s="46">
        <v>0</v>
      </c>
      <c r="K330" s="46"/>
      <c r="L330" s="46">
        <v>0</v>
      </c>
      <c r="M330" s="46"/>
      <c r="N330" s="46">
        <v>0</v>
      </c>
      <c r="O330" s="46"/>
      <c r="P330" s="46">
        <v>30000</v>
      </c>
      <c r="Q330" s="44"/>
      <c r="R330" s="46">
        <v>0</v>
      </c>
      <c r="S330" s="1"/>
      <c r="T330" s="1"/>
      <c r="U330" s="8">
        <f t="shared" si="28"/>
        <v>20000.03</v>
      </c>
      <c r="V330" s="1"/>
      <c r="W330" s="1"/>
      <c r="X330" s="4">
        <v>0</v>
      </c>
      <c r="Y330" s="1"/>
      <c r="Z330" s="1"/>
      <c r="AA330" s="4">
        <v>0</v>
      </c>
      <c r="AB330" s="1"/>
      <c r="AC330" s="1"/>
      <c r="AD330" s="7">
        <v>0</v>
      </c>
      <c r="AE330" s="7"/>
      <c r="AF330" s="1"/>
      <c r="AG330" s="1">
        <v>0</v>
      </c>
      <c r="AH330" s="1"/>
      <c r="AI330" s="1"/>
      <c r="AJ330" s="1">
        <v>20000.03</v>
      </c>
      <c r="AK330" s="1"/>
      <c r="AL330" s="1"/>
      <c r="AM330" s="4">
        <v>0</v>
      </c>
      <c r="AN330" s="1"/>
      <c r="AO330" s="1"/>
      <c r="AP330" s="4">
        <v>0</v>
      </c>
    </row>
    <row r="331" spans="1:42" ht="12" customHeight="1">
      <c r="A331" s="1" t="s">
        <v>295</v>
      </c>
      <c r="D331" s="1" t="s">
        <v>234</v>
      </c>
      <c r="E331" s="1" t="s">
        <v>32</v>
      </c>
      <c r="F331" s="8">
        <f t="shared" si="27"/>
        <v>9432</v>
      </c>
      <c r="G331" s="1"/>
      <c r="H331" s="7">
        <v>5000</v>
      </c>
      <c r="I331" s="7"/>
      <c r="J331" s="7">
        <v>0</v>
      </c>
      <c r="K331" s="7"/>
      <c r="L331" s="7">
        <v>0</v>
      </c>
      <c r="M331" s="7"/>
      <c r="N331" s="7">
        <v>0</v>
      </c>
      <c r="O331" s="7"/>
      <c r="P331" s="7">
        <v>4432</v>
      </c>
      <c r="Q331" s="1"/>
      <c r="R331" s="7">
        <v>0</v>
      </c>
      <c r="S331" s="1"/>
      <c r="T331" s="1"/>
      <c r="U331" s="8">
        <f t="shared" si="28"/>
        <v>11681.64</v>
      </c>
      <c r="V331" s="1"/>
      <c r="W331" s="1"/>
      <c r="X331" s="4">
        <v>5583.39</v>
      </c>
      <c r="Y331" s="1"/>
      <c r="Z331" s="1"/>
      <c r="AA331" s="4">
        <v>0</v>
      </c>
      <c r="AB331" s="1"/>
      <c r="AC331" s="1"/>
      <c r="AD331" s="7">
        <v>0</v>
      </c>
      <c r="AE331" s="7"/>
      <c r="AF331" s="1"/>
      <c r="AG331" s="1">
        <v>0</v>
      </c>
      <c r="AH331" s="1"/>
      <c r="AI331" s="1"/>
      <c r="AJ331" s="1">
        <v>6098.25</v>
      </c>
      <c r="AK331" s="1"/>
      <c r="AL331" s="1"/>
      <c r="AM331" s="4">
        <v>0</v>
      </c>
      <c r="AN331" s="1"/>
      <c r="AO331" s="1"/>
      <c r="AP331" s="4">
        <v>0</v>
      </c>
    </row>
    <row r="332" spans="1:42" ht="12.75" customHeight="1">
      <c r="A332" s="1" t="s">
        <v>297</v>
      </c>
      <c r="B332" s="44"/>
      <c r="C332" s="44"/>
      <c r="D332" s="44" t="s">
        <v>446</v>
      </c>
      <c r="E332" s="44" t="s">
        <v>32</v>
      </c>
      <c r="F332" s="45">
        <f t="shared" si="27"/>
        <v>4787</v>
      </c>
      <c r="G332" s="44"/>
      <c r="H332" s="46">
        <v>0</v>
      </c>
      <c r="I332" s="46"/>
      <c r="J332" s="46">
        <v>0</v>
      </c>
      <c r="K332" s="46"/>
      <c r="L332" s="46">
        <v>0</v>
      </c>
      <c r="M332" s="46"/>
      <c r="N332" s="46">
        <v>0</v>
      </c>
      <c r="O332" s="46"/>
      <c r="P332" s="46">
        <v>4787</v>
      </c>
      <c r="Q332" s="44"/>
      <c r="R332" s="46">
        <v>0</v>
      </c>
      <c r="S332" s="1"/>
      <c r="T332" s="1"/>
      <c r="U332" s="8">
        <f>SUM(X332:AM332)</f>
        <v>25.5</v>
      </c>
      <c r="V332" s="1"/>
      <c r="W332" s="1"/>
      <c r="X332" s="4">
        <v>0</v>
      </c>
      <c r="Y332" s="1"/>
      <c r="Z332" s="1"/>
      <c r="AA332" s="4">
        <v>0</v>
      </c>
      <c r="AB332" s="1"/>
      <c r="AC332" s="1"/>
      <c r="AD332" s="7">
        <v>0</v>
      </c>
      <c r="AE332" s="7"/>
      <c r="AF332" s="1"/>
      <c r="AG332" s="1">
        <v>0</v>
      </c>
      <c r="AH332" s="1"/>
      <c r="AI332" s="1"/>
      <c r="AJ332" s="1">
        <v>25.5</v>
      </c>
      <c r="AK332" s="1"/>
      <c r="AL332" s="1"/>
      <c r="AM332" s="4">
        <v>0</v>
      </c>
      <c r="AN332" s="1"/>
      <c r="AO332" s="1"/>
      <c r="AP332" s="4">
        <v>0</v>
      </c>
    </row>
    <row r="333" spans="1:42" ht="15" customHeight="1" hidden="1">
      <c r="A333" s="1" t="s">
        <v>297</v>
      </c>
      <c r="D333" s="1" t="s">
        <v>468</v>
      </c>
      <c r="E333" s="1" t="s">
        <v>32</v>
      </c>
      <c r="F333" s="8">
        <f t="shared" si="27"/>
        <v>0</v>
      </c>
      <c r="G333" s="1"/>
      <c r="H333" s="7"/>
      <c r="I333" s="7"/>
      <c r="J333" s="7"/>
      <c r="K333" s="7"/>
      <c r="L333" s="7"/>
      <c r="M333" s="7"/>
      <c r="N333" s="7"/>
      <c r="O333" s="7"/>
      <c r="P333" s="7"/>
      <c r="Q333" s="1"/>
      <c r="R333" s="7">
        <v>0</v>
      </c>
      <c r="S333" s="1"/>
      <c r="T333" s="1"/>
      <c r="U333" s="8">
        <f>SUM(X333:AM333)</f>
        <v>25.5</v>
      </c>
      <c r="V333" s="1"/>
      <c r="W333" s="1"/>
      <c r="X333" s="4">
        <v>0</v>
      </c>
      <c r="Y333" s="1"/>
      <c r="Z333" s="1"/>
      <c r="AA333" s="4">
        <v>0</v>
      </c>
      <c r="AB333" s="1"/>
      <c r="AC333" s="1"/>
      <c r="AD333" s="7">
        <v>0</v>
      </c>
      <c r="AE333" s="7"/>
      <c r="AF333" s="1"/>
      <c r="AG333" s="1">
        <v>0</v>
      </c>
      <c r="AH333" s="1"/>
      <c r="AI333" s="1"/>
      <c r="AJ333" s="1">
        <v>25.5</v>
      </c>
      <c r="AK333" s="1"/>
      <c r="AL333" s="1"/>
      <c r="AM333" s="4">
        <v>0</v>
      </c>
      <c r="AN333" s="1"/>
      <c r="AO333" s="1"/>
      <c r="AP333" s="4">
        <v>0</v>
      </c>
    </row>
    <row r="334" spans="4:41" ht="15" customHeight="1" hidden="1">
      <c r="D334" s="1"/>
      <c r="E334" s="1"/>
      <c r="F334" s="8">
        <f t="shared" si="27"/>
        <v>0</v>
      </c>
      <c r="G334" s="1"/>
      <c r="H334" s="7"/>
      <c r="I334" s="7"/>
      <c r="J334" s="7"/>
      <c r="K334" s="7"/>
      <c r="L334" s="7"/>
      <c r="M334" s="7"/>
      <c r="N334" s="7"/>
      <c r="O334" s="7"/>
      <c r="P334" s="7"/>
      <c r="Q334" s="1"/>
      <c r="R334" s="7"/>
      <c r="S334" s="1"/>
      <c r="T334" s="1"/>
      <c r="U334" s="8"/>
      <c r="V334" s="1"/>
      <c r="W334" s="1"/>
      <c r="Y334" s="1"/>
      <c r="Z334" s="1"/>
      <c r="AB334" s="1"/>
      <c r="AC334" s="1"/>
      <c r="AD334" s="7"/>
      <c r="AE334" s="7"/>
      <c r="AF334" s="1"/>
      <c r="AH334" s="1"/>
      <c r="AI334" s="1"/>
      <c r="AK334" s="1"/>
      <c r="AL334" s="1"/>
      <c r="AN334" s="1"/>
      <c r="AO334" s="1"/>
    </row>
    <row r="335" spans="1:42" ht="12" customHeight="1">
      <c r="A335" s="1" t="s">
        <v>329</v>
      </c>
      <c r="D335" s="1" t="s">
        <v>237</v>
      </c>
      <c r="E335" s="1" t="s">
        <v>32</v>
      </c>
      <c r="F335" s="8">
        <f t="shared" si="27"/>
        <v>4628</v>
      </c>
      <c r="G335" s="1"/>
      <c r="H335" s="7">
        <v>0</v>
      </c>
      <c r="I335" s="7"/>
      <c r="J335" s="7">
        <v>0</v>
      </c>
      <c r="K335" s="7"/>
      <c r="L335" s="7">
        <v>0</v>
      </c>
      <c r="M335" s="7"/>
      <c r="N335" s="7">
        <v>0</v>
      </c>
      <c r="O335" s="7"/>
      <c r="P335" s="7">
        <v>4628</v>
      </c>
      <c r="Q335" s="1"/>
      <c r="R335" s="7">
        <v>0</v>
      </c>
      <c r="S335" s="1"/>
      <c r="T335" s="1"/>
      <c r="U335" s="8">
        <f t="shared" si="28"/>
        <v>3489.25</v>
      </c>
      <c r="V335" s="1"/>
      <c r="W335" s="1"/>
      <c r="X335" s="4">
        <v>0</v>
      </c>
      <c r="Y335" s="1"/>
      <c r="Z335" s="1"/>
      <c r="AA335" s="4">
        <v>893.8</v>
      </c>
      <c r="AB335" s="1"/>
      <c r="AC335" s="1"/>
      <c r="AD335" s="7">
        <v>0</v>
      </c>
      <c r="AE335" s="7"/>
      <c r="AF335" s="1"/>
      <c r="AG335" s="1">
        <v>0</v>
      </c>
      <c r="AH335" s="1"/>
      <c r="AI335" s="1"/>
      <c r="AJ335" s="1">
        <v>1478.05</v>
      </c>
      <c r="AK335" s="1"/>
      <c r="AL335" s="1"/>
      <c r="AM335" s="4">
        <v>1117.4</v>
      </c>
      <c r="AN335" s="1"/>
      <c r="AO335" s="1"/>
      <c r="AP335" s="4">
        <v>0</v>
      </c>
    </row>
    <row r="336" spans="1:42" ht="12" customHeight="1" hidden="1">
      <c r="A336" s="1" t="s">
        <v>361</v>
      </c>
      <c r="D336" s="1" t="s">
        <v>360</v>
      </c>
      <c r="E336" s="1" t="s">
        <v>32</v>
      </c>
      <c r="F336" s="8">
        <f t="shared" si="27"/>
        <v>0</v>
      </c>
      <c r="G336" s="1"/>
      <c r="H336" s="7">
        <v>0</v>
      </c>
      <c r="I336" s="7"/>
      <c r="J336" s="7">
        <v>0</v>
      </c>
      <c r="K336" s="7"/>
      <c r="L336" s="7">
        <v>0</v>
      </c>
      <c r="M336" s="7"/>
      <c r="N336" s="7">
        <v>0</v>
      </c>
      <c r="O336" s="7"/>
      <c r="P336" s="7"/>
      <c r="Q336" s="1"/>
      <c r="R336" s="7">
        <v>0</v>
      </c>
      <c r="S336" s="1"/>
      <c r="T336" s="1"/>
      <c r="U336" s="8">
        <f>SUM(X336:AM336)</f>
        <v>4090.91</v>
      </c>
      <c r="V336" s="1"/>
      <c r="W336" s="1"/>
      <c r="X336" s="4">
        <v>4090.91</v>
      </c>
      <c r="Y336" s="1"/>
      <c r="Z336" s="1"/>
      <c r="AA336" s="4">
        <v>0</v>
      </c>
      <c r="AB336" s="1"/>
      <c r="AC336" s="1"/>
      <c r="AD336" s="7">
        <v>0</v>
      </c>
      <c r="AE336" s="7"/>
      <c r="AF336" s="1"/>
      <c r="AG336" s="1">
        <v>0</v>
      </c>
      <c r="AH336" s="1"/>
      <c r="AI336" s="1"/>
      <c r="AJ336" s="1">
        <v>0</v>
      </c>
      <c r="AK336" s="1"/>
      <c r="AL336" s="1"/>
      <c r="AM336" s="4">
        <v>0</v>
      </c>
      <c r="AN336" s="1"/>
      <c r="AO336" s="1"/>
      <c r="AP336" s="4">
        <v>0</v>
      </c>
    </row>
    <row r="337" spans="1:42" ht="12" customHeight="1" hidden="1">
      <c r="A337" s="1" t="s">
        <v>308</v>
      </c>
      <c r="D337" s="1" t="s">
        <v>236</v>
      </c>
      <c r="E337" s="1" t="s">
        <v>32</v>
      </c>
      <c r="F337" s="8">
        <f t="shared" si="27"/>
        <v>0</v>
      </c>
      <c r="G337" s="1"/>
      <c r="H337" s="7"/>
      <c r="I337" s="7"/>
      <c r="J337" s="7"/>
      <c r="K337" s="7"/>
      <c r="L337" s="7"/>
      <c r="M337" s="7"/>
      <c r="N337" s="7"/>
      <c r="O337" s="7"/>
      <c r="P337" s="7"/>
      <c r="Q337" s="1"/>
      <c r="R337" s="7">
        <v>0</v>
      </c>
      <c r="S337" s="1"/>
      <c r="T337" s="1"/>
      <c r="U337" s="8">
        <f t="shared" si="28"/>
        <v>2019.2</v>
      </c>
      <c r="V337" s="1"/>
      <c r="W337" s="1"/>
      <c r="X337" s="4">
        <v>0</v>
      </c>
      <c r="Y337" s="1"/>
      <c r="Z337" s="1"/>
      <c r="AA337" s="4">
        <v>0</v>
      </c>
      <c r="AB337" s="1"/>
      <c r="AC337" s="1"/>
      <c r="AD337" s="7">
        <v>0</v>
      </c>
      <c r="AE337" s="7"/>
      <c r="AF337" s="1"/>
      <c r="AG337" s="1">
        <v>0</v>
      </c>
      <c r="AH337" s="1"/>
      <c r="AI337" s="1"/>
      <c r="AJ337" s="1">
        <v>2019.2</v>
      </c>
      <c r="AK337" s="1"/>
      <c r="AL337" s="1"/>
      <c r="AM337" s="4">
        <v>0</v>
      </c>
      <c r="AN337" s="1"/>
      <c r="AO337" s="1"/>
      <c r="AP337" s="4">
        <v>0</v>
      </c>
    </row>
    <row r="338" spans="1:42" ht="12" customHeight="1">
      <c r="A338" s="1" t="s">
        <v>339</v>
      </c>
      <c r="B338" s="44"/>
      <c r="C338" s="44"/>
      <c r="D338" s="44" t="s">
        <v>235</v>
      </c>
      <c r="E338" s="44" t="s">
        <v>32</v>
      </c>
      <c r="F338" s="45">
        <f t="shared" si="27"/>
        <v>415127</v>
      </c>
      <c r="G338" s="44"/>
      <c r="H338" s="46">
        <v>0</v>
      </c>
      <c r="I338" s="46"/>
      <c r="J338" s="46">
        <v>0</v>
      </c>
      <c r="K338" s="46"/>
      <c r="L338" s="46">
        <v>0</v>
      </c>
      <c r="M338" s="46"/>
      <c r="N338" s="46">
        <v>0</v>
      </c>
      <c r="O338" s="46"/>
      <c r="P338" s="46">
        <v>415127</v>
      </c>
      <c r="Q338" s="44"/>
      <c r="R338" s="46">
        <v>0</v>
      </c>
      <c r="S338" s="1"/>
      <c r="T338" s="1"/>
      <c r="U338" s="8">
        <f t="shared" si="28"/>
        <v>280077.16</v>
      </c>
      <c r="V338" s="1"/>
      <c r="W338" s="1"/>
      <c r="X338" s="4">
        <v>0</v>
      </c>
      <c r="Y338" s="1"/>
      <c r="Z338" s="1"/>
      <c r="AA338" s="4">
        <v>0</v>
      </c>
      <c r="AB338" s="1"/>
      <c r="AC338" s="1"/>
      <c r="AD338" s="7">
        <v>0</v>
      </c>
      <c r="AE338" s="7"/>
      <c r="AF338" s="1"/>
      <c r="AG338" s="1">
        <v>0</v>
      </c>
      <c r="AH338" s="1"/>
      <c r="AI338" s="1"/>
      <c r="AJ338" s="1">
        <v>280077.16</v>
      </c>
      <c r="AK338" s="1"/>
      <c r="AL338" s="1"/>
      <c r="AM338" s="4">
        <v>0</v>
      </c>
      <c r="AN338" s="1"/>
      <c r="AO338" s="1"/>
      <c r="AP338" s="4">
        <v>0</v>
      </c>
    </row>
    <row r="339" spans="4:42" ht="12" customHeight="1">
      <c r="D339" s="1" t="s">
        <v>298</v>
      </c>
      <c r="E339" s="1" t="s">
        <v>32</v>
      </c>
      <c r="F339" s="9">
        <f>SUM(H339:R339)</f>
        <v>4674658</v>
      </c>
      <c r="G339" s="1"/>
      <c r="H339" s="9">
        <f>SUM(H304:H323)+SUM(H324:H338)</f>
        <v>1313031</v>
      </c>
      <c r="I339" s="1"/>
      <c r="J339" s="9">
        <f>SUM(J304:J323)+SUM(J324:J338)</f>
        <v>53645</v>
      </c>
      <c r="K339" s="1"/>
      <c r="L339" s="9">
        <f>SUM(L304:L323)+SUM(L324:L338)</f>
        <v>397716</v>
      </c>
      <c r="M339" s="1"/>
      <c r="N339" s="9">
        <f>SUM(N304:N323)+SUM(N324:N338)</f>
        <v>6689</v>
      </c>
      <c r="O339" s="1"/>
      <c r="P339" s="9">
        <f>SUM(P304:P323)+SUM(P324:P338)</f>
        <v>2893894</v>
      </c>
      <c r="Q339" s="1"/>
      <c r="R339" s="9">
        <f>SUM(R304:R323)+SUM(R324:R338)</f>
        <v>9683</v>
      </c>
      <c r="S339" s="1"/>
      <c r="T339" s="9"/>
      <c r="U339" s="9" t="e">
        <f>SUM(U305:U323)+SUM(U324:U338)</f>
        <v>#REF!</v>
      </c>
      <c r="V339" s="1"/>
      <c r="W339" s="9"/>
      <c r="X339" s="9" t="e">
        <f>SUM(X305:X323)+SUM(X324:X338)</f>
        <v>#REF!</v>
      </c>
      <c r="Y339" s="1"/>
      <c r="Z339" s="9"/>
      <c r="AA339" s="9" t="e">
        <f>SUM(AA305:AA323)+SUM(AA324:AA338)</f>
        <v>#REF!</v>
      </c>
      <c r="AB339" s="1"/>
      <c r="AC339" s="9"/>
      <c r="AD339" s="9" t="e">
        <f>SUM(AD305:AD323)+SUM(AD324:AD338)</f>
        <v>#REF!</v>
      </c>
      <c r="AE339" s="1"/>
      <c r="AF339" s="9"/>
      <c r="AG339" s="9" t="e">
        <f>SUM(AG305:AG323)+SUM(AG324:AG338)</f>
        <v>#REF!</v>
      </c>
      <c r="AH339" s="1"/>
      <c r="AI339" s="9"/>
      <c r="AJ339" s="9" t="e">
        <f>SUM(AJ305:AJ323)+SUM(AJ324:AJ338)</f>
        <v>#REF!</v>
      </c>
      <c r="AK339" s="1"/>
      <c r="AL339" s="9"/>
      <c r="AM339" s="9" t="e">
        <f>SUM(AM305:AM323)+SUM(AM324:AM338)</f>
        <v>#REF!</v>
      </c>
      <c r="AN339" s="1"/>
      <c r="AO339" s="9"/>
      <c r="AP339" s="9" t="e">
        <f>SUM(AP305:AP323)+SUM(AP324:AP338)</f>
        <v>#REF!</v>
      </c>
    </row>
    <row r="340" spans="2:41" ht="12">
      <c r="B340" s="44"/>
      <c r="C340" s="44"/>
      <c r="D340" s="47"/>
      <c r="E340" s="44"/>
      <c r="F340" s="44"/>
      <c r="G340" s="44"/>
      <c r="H340" s="48"/>
      <c r="I340" s="44"/>
      <c r="J340" s="48"/>
      <c r="K340" s="44"/>
      <c r="L340" s="48"/>
      <c r="M340" s="44"/>
      <c r="N340" s="48"/>
      <c r="O340" s="44"/>
      <c r="P340" s="48"/>
      <c r="Q340" s="44"/>
      <c r="R340" s="48"/>
      <c r="S340" s="1"/>
      <c r="T340" s="1"/>
      <c r="V340" s="1"/>
      <c r="W340" s="1"/>
      <c r="Y340" s="1"/>
      <c r="Z340" s="1"/>
      <c r="AB340" s="1"/>
      <c r="AC340" s="1"/>
      <c r="AE340" s="1"/>
      <c r="AF340" s="1"/>
      <c r="AH340" s="1"/>
      <c r="AI340" s="1"/>
      <c r="AK340" s="1"/>
      <c r="AL340" s="1"/>
      <c r="AN340" s="1"/>
      <c r="AO340" s="1"/>
    </row>
    <row r="341" spans="3:41" ht="12" customHeight="1">
      <c r="C341" s="1" t="s">
        <v>155</v>
      </c>
      <c r="D341" s="1"/>
      <c r="E341" s="1"/>
      <c r="G341" s="1"/>
      <c r="I341" s="1"/>
      <c r="K341" s="1"/>
      <c r="M341" s="1"/>
      <c r="N341" s="4"/>
      <c r="O341" s="1"/>
      <c r="P341" s="4"/>
      <c r="Q341" s="1"/>
      <c r="S341" s="1"/>
      <c r="T341" s="1"/>
      <c r="V341" s="1"/>
      <c r="W341" s="1"/>
      <c r="Y341" s="1"/>
      <c r="Z341" s="1"/>
      <c r="AB341" s="1"/>
      <c r="AC341" s="1"/>
      <c r="AE341" s="1"/>
      <c r="AF341" s="1"/>
      <c r="AH341" s="1"/>
      <c r="AI341" s="1"/>
      <c r="AK341" s="1"/>
      <c r="AL341" s="1"/>
      <c r="AN341" s="1"/>
      <c r="AO341" s="1"/>
    </row>
    <row r="342" spans="1:42" ht="12">
      <c r="A342" s="1" t="s">
        <v>152</v>
      </c>
      <c r="B342" s="44"/>
      <c r="C342" s="44"/>
      <c r="D342" s="47" t="s">
        <v>447</v>
      </c>
      <c r="E342" s="44" t="s">
        <v>32</v>
      </c>
      <c r="F342" s="45">
        <f aca="true" t="shared" si="29" ref="F342:F347">H342+J342+L342+N342+P342+R342</f>
        <v>226681</v>
      </c>
      <c r="G342" s="45"/>
      <c r="H342" s="46">
        <v>170</v>
      </c>
      <c r="I342" s="45"/>
      <c r="J342" s="46">
        <v>0</v>
      </c>
      <c r="K342" s="45"/>
      <c r="L342" s="46">
        <v>52</v>
      </c>
      <c r="M342" s="45"/>
      <c r="N342" s="46">
        <v>0</v>
      </c>
      <c r="O342" s="45"/>
      <c r="P342" s="46">
        <v>226459</v>
      </c>
      <c r="Q342" s="45"/>
      <c r="R342" s="46">
        <v>0</v>
      </c>
      <c r="S342" s="1"/>
      <c r="T342" s="8"/>
      <c r="U342" s="8">
        <f aca="true" t="shared" si="30" ref="U342:U347">X342+AA342+AD342+AG342+AJ342+AM342</f>
        <v>283090.66000000003</v>
      </c>
      <c r="V342" s="8"/>
      <c r="W342" s="8"/>
      <c r="X342" s="7">
        <v>0</v>
      </c>
      <c r="Y342" s="8"/>
      <c r="Z342" s="8"/>
      <c r="AA342" s="7">
        <v>0</v>
      </c>
      <c r="AB342" s="8"/>
      <c r="AC342" s="8"/>
      <c r="AD342" s="7">
        <v>0</v>
      </c>
      <c r="AE342" s="8"/>
      <c r="AF342" s="8"/>
      <c r="AG342" s="8">
        <v>0</v>
      </c>
      <c r="AH342" s="8"/>
      <c r="AI342" s="8"/>
      <c r="AJ342" s="8">
        <v>235132.66</v>
      </c>
      <c r="AK342" s="8"/>
      <c r="AL342" s="8"/>
      <c r="AM342" s="7">
        <v>47958</v>
      </c>
      <c r="AN342" s="8"/>
      <c r="AO342" s="8"/>
      <c r="AP342" s="7">
        <v>0</v>
      </c>
    </row>
    <row r="343" spans="1:42" ht="12" customHeight="1">
      <c r="A343" s="1" t="s">
        <v>218</v>
      </c>
      <c r="D343" s="2" t="s">
        <v>238</v>
      </c>
      <c r="E343" s="1" t="s">
        <v>32</v>
      </c>
      <c r="F343" s="8">
        <f t="shared" si="29"/>
        <v>143512</v>
      </c>
      <c r="G343" s="8"/>
      <c r="H343" s="7">
        <v>0</v>
      </c>
      <c r="I343" s="8"/>
      <c r="J343" s="7">
        <v>0</v>
      </c>
      <c r="K343" s="8"/>
      <c r="L343" s="7">
        <v>0</v>
      </c>
      <c r="M343" s="8"/>
      <c r="N343" s="7">
        <v>0</v>
      </c>
      <c r="O343" s="8"/>
      <c r="P343" s="7">
        <v>113912</v>
      </c>
      <c r="Q343" s="8"/>
      <c r="R343" s="7">
        <v>29600</v>
      </c>
      <c r="S343" s="1"/>
      <c r="T343" s="8"/>
      <c r="U343" s="8">
        <f t="shared" si="30"/>
        <v>32893.259999999995</v>
      </c>
      <c r="V343" s="8"/>
      <c r="W343" s="8"/>
      <c r="X343" s="7">
        <v>0</v>
      </c>
      <c r="Y343" s="8"/>
      <c r="Z343" s="8"/>
      <c r="AA343" s="7">
        <v>0</v>
      </c>
      <c r="AB343" s="8"/>
      <c r="AC343" s="8"/>
      <c r="AD343" s="7">
        <v>0</v>
      </c>
      <c r="AE343" s="8"/>
      <c r="AF343" s="8"/>
      <c r="AG343" s="8">
        <v>0</v>
      </c>
      <c r="AH343" s="8"/>
      <c r="AI343" s="8"/>
      <c r="AJ343" s="8">
        <v>12685.46</v>
      </c>
      <c r="AK343" s="8"/>
      <c r="AL343" s="8"/>
      <c r="AM343" s="7">
        <v>20207.8</v>
      </c>
      <c r="AN343" s="8"/>
      <c r="AO343" s="8"/>
      <c r="AP343" s="7">
        <v>0</v>
      </c>
    </row>
    <row r="344" spans="1:42" ht="12">
      <c r="A344" s="1" t="s">
        <v>191</v>
      </c>
      <c r="B344" s="44"/>
      <c r="C344" s="44"/>
      <c r="D344" s="47" t="s">
        <v>448</v>
      </c>
      <c r="E344" s="44" t="s">
        <v>32</v>
      </c>
      <c r="F344" s="45">
        <f t="shared" si="29"/>
        <v>210407</v>
      </c>
      <c r="G344" s="45"/>
      <c r="H344" s="46">
        <v>0</v>
      </c>
      <c r="I344" s="45"/>
      <c r="J344" s="46">
        <v>0</v>
      </c>
      <c r="K344" s="45"/>
      <c r="L344" s="46">
        <v>0</v>
      </c>
      <c r="M344" s="45"/>
      <c r="N344" s="46">
        <v>428</v>
      </c>
      <c r="O344" s="45"/>
      <c r="P344" s="46">
        <v>197663</v>
      </c>
      <c r="Q344" s="45"/>
      <c r="R344" s="46">
        <v>12316</v>
      </c>
      <c r="S344" s="1"/>
      <c r="T344" s="8"/>
      <c r="U344" s="8">
        <f t="shared" si="30"/>
        <v>142657.08000000002</v>
      </c>
      <c r="V344" s="8"/>
      <c r="W344" s="8"/>
      <c r="X344" s="7">
        <v>25731.12</v>
      </c>
      <c r="Y344" s="8"/>
      <c r="Z344" s="8"/>
      <c r="AA344" s="7">
        <v>0</v>
      </c>
      <c r="AB344" s="8"/>
      <c r="AC344" s="8"/>
      <c r="AD344" s="7">
        <v>5145.34</v>
      </c>
      <c r="AE344" s="8"/>
      <c r="AF344" s="8"/>
      <c r="AG344" s="8">
        <v>9.6</v>
      </c>
      <c r="AH344" s="8"/>
      <c r="AI344" s="8"/>
      <c r="AJ344" s="8">
        <v>111771.02</v>
      </c>
      <c r="AK344" s="8"/>
      <c r="AL344" s="8"/>
      <c r="AM344" s="7">
        <v>0</v>
      </c>
      <c r="AN344" s="8"/>
      <c r="AO344" s="8"/>
      <c r="AP344" s="7">
        <v>0</v>
      </c>
    </row>
    <row r="345" spans="1:42" ht="12" customHeight="1">
      <c r="A345" s="1" t="s">
        <v>153</v>
      </c>
      <c r="D345" s="2" t="s">
        <v>449</v>
      </c>
      <c r="E345" s="1" t="s">
        <v>32</v>
      </c>
      <c r="F345" s="8">
        <f t="shared" si="29"/>
        <v>567584</v>
      </c>
      <c r="G345" s="8"/>
      <c r="H345" s="7">
        <v>392283</v>
      </c>
      <c r="I345" s="8"/>
      <c r="J345" s="7">
        <v>23086</v>
      </c>
      <c r="K345" s="8"/>
      <c r="L345" s="7">
        <v>120844</v>
      </c>
      <c r="M345" s="8"/>
      <c r="N345" s="7">
        <v>76</v>
      </c>
      <c r="O345" s="8"/>
      <c r="P345" s="7">
        <v>16325</v>
      </c>
      <c r="Q345" s="8"/>
      <c r="R345" s="7">
        <v>14970</v>
      </c>
      <c r="S345" s="1"/>
      <c r="T345" s="8"/>
      <c r="U345" s="8">
        <f t="shared" si="30"/>
        <v>476052.55</v>
      </c>
      <c r="V345" s="8"/>
      <c r="W345" s="8"/>
      <c r="X345" s="7">
        <v>349411.97</v>
      </c>
      <c r="Y345" s="8"/>
      <c r="Z345" s="8"/>
      <c r="AA345" s="7">
        <v>31361.82</v>
      </c>
      <c r="AB345" s="8"/>
      <c r="AC345" s="8"/>
      <c r="AD345" s="7">
        <v>69870.34</v>
      </c>
      <c r="AE345" s="8"/>
      <c r="AF345" s="8"/>
      <c r="AG345" s="8">
        <v>1119.5</v>
      </c>
      <c r="AH345" s="8"/>
      <c r="AI345" s="8"/>
      <c r="AJ345" s="8">
        <v>22338.92</v>
      </c>
      <c r="AK345" s="8"/>
      <c r="AL345" s="8"/>
      <c r="AM345" s="7">
        <v>1950</v>
      </c>
      <c r="AN345" s="8"/>
      <c r="AO345" s="8"/>
      <c r="AP345" s="7">
        <v>0</v>
      </c>
    </row>
    <row r="346" spans="1:42" ht="12">
      <c r="A346" s="1" t="s">
        <v>190</v>
      </c>
      <c r="B346" s="44"/>
      <c r="C346" s="44"/>
      <c r="D346" s="47" t="s">
        <v>450</v>
      </c>
      <c r="E346" s="44" t="s">
        <v>32</v>
      </c>
      <c r="F346" s="45">
        <f t="shared" si="29"/>
        <v>1288829</v>
      </c>
      <c r="G346" s="45"/>
      <c r="H346" s="46">
        <v>187045</v>
      </c>
      <c r="I346" s="45"/>
      <c r="J346" s="46">
        <v>10024</v>
      </c>
      <c r="K346" s="45"/>
      <c r="L346" s="46">
        <v>57620</v>
      </c>
      <c r="M346" s="45"/>
      <c r="N346" s="46">
        <v>48</v>
      </c>
      <c r="O346" s="45"/>
      <c r="P346" s="46">
        <v>1034092</v>
      </c>
      <c r="Q346" s="45"/>
      <c r="R346" s="46">
        <v>0</v>
      </c>
      <c r="S346" s="1"/>
      <c r="T346" s="8"/>
      <c r="U346" s="8">
        <f t="shared" si="30"/>
        <v>958384.65</v>
      </c>
      <c r="V346" s="8"/>
      <c r="W346" s="8"/>
      <c r="X346" s="7">
        <v>179635.88</v>
      </c>
      <c r="Y346" s="8"/>
      <c r="Z346" s="8"/>
      <c r="AA346" s="7">
        <v>15178.76</v>
      </c>
      <c r="AB346" s="8"/>
      <c r="AC346" s="8"/>
      <c r="AD346" s="7">
        <v>35920.98</v>
      </c>
      <c r="AE346" s="8"/>
      <c r="AF346" s="8"/>
      <c r="AG346" s="8">
        <v>0</v>
      </c>
      <c r="AH346" s="8"/>
      <c r="AI346" s="8"/>
      <c r="AJ346" s="8">
        <v>721728.17</v>
      </c>
      <c r="AK346" s="8"/>
      <c r="AL346" s="8"/>
      <c r="AM346" s="7">
        <v>5920.86</v>
      </c>
      <c r="AN346" s="8"/>
      <c r="AO346" s="8"/>
      <c r="AP346" s="7">
        <v>0</v>
      </c>
    </row>
    <row r="347" spans="1:42" ht="12" customHeight="1">
      <c r="A347" s="1" t="s">
        <v>154</v>
      </c>
      <c r="D347" s="2" t="s">
        <v>451</v>
      </c>
      <c r="E347" s="1" t="s">
        <v>32</v>
      </c>
      <c r="F347" s="11">
        <f t="shared" si="29"/>
        <v>1098324</v>
      </c>
      <c r="G347" s="8"/>
      <c r="H347" s="7">
        <v>762716</v>
      </c>
      <c r="I347" s="8"/>
      <c r="J347" s="7">
        <v>0</v>
      </c>
      <c r="K347" s="8"/>
      <c r="L347" s="7">
        <v>234956</v>
      </c>
      <c r="M347" s="8"/>
      <c r="N347" s="7">
        <v>4610</v>
      </c>
      <c r="O347" s="8"/>
      <c r="P347" s="7">
        <v>81829</v>
      </c>
      <c r="Q347" s="8"/>
      <c r="R347" s="7">
        <v>14213</v>
      </c>
      <c r="S347" s="1"/>
      <c r="T347" s="8"/>
      <c r="U347" s="11">
        <f t="shared" si="30"/>
        <v>785825.93</v>
      </c>
      <c r="V347" s="8"/>
      <c r="W347" s="8"/>
      <c r="X347" s="7">
        <v>588022.67</v>
      </c>
      <c r="Y347" s="8"/>
      <c r="Z347" s="8"/>
      <c r="AA347" s="7">
        <v>491.92</v>
      </c>
      <c r="AB347" s="8"/>
      <c r="AC347" s="8"/>
      <c r="AD347" s="7">
        <v>117584.25</v>
      </c>
      <c r="AE347" s="8"/>
      <c r="AF347" s="8"/>
      <c r="AG347" s="8">
        <v>347.91</v>
      </c>
      <c r="AH347" s="8"/>
      <c r="AI347" s="8"/>
      <c r="AJ347" s="8">
        <v>72350.97</v>
      </c>
      <c r="AK347" s="8"/>
      <c r="AL347" s="8"/>
      <c r="AM347" s="7">
        <v>7028.21</v>
      </c>
      <c r="AN347" s="8"/>
      <c r="AO347" s="8"/>
      <c r="AP347" s="7">
        <v>0</v>
      </c>
    </row>
    <row r="348" spans="2:42" ht="12">
      <c r="B348" s="44"/>
      <c r="C348" s="44"/>
      <c r="D348" s="44" t="s">
        <v>299</v>
      </c>
      <c r="E348" s="44" t="s">
        <v>32</v>
      </c>
      <c r="F348" s="49">
        <f>SUM(F342:F347)</f>
        <v>3535337</v>
      </c>
      <c r="G348" s="44"/>
      <c r="H348" s="49">
        <f>SUM(H342:H347)</f>
        <v>1342214</v>
      </c>
      <c r="I348" s="44"/>
      <c r="J348" s="49">
        <f>SUM(J342:J347)</f>
        <v>33110</v>
      </c>
      <c r="K348" s="44"/>
      <c r="L348" s="49">
        <f>SUM(L342:L347)</f>
        <v>413472</v>
      </c>
      <c r="M348" s="44"/>
      <c r="N348" s="49">
        <f>SUM(N342:N347)</f>
        <v>5162</v>
      </c>
      <c r="O348" s="44"/>
      <c r="P348" s="49">
        <f>SUM(P342:P347)</f>
        <v>1670280</v>
      </c>
      <c r="Q348" s="44"/>
      <c r="R348" s="49">
        <f>SUM(R342:R347)</f>
        <v>71099</v>
      </c>
      <c r="S348" s="1"/>
      <c r="T348" s="9"/>
      <c r="U348" s="9">
        <f>SUM(U342:U347)</f>
        <v>2678904.1300000004</v>
      </c>
      <c r="V348" s="1"/>
      <c r="W348" s="9"/>
      <c r="X348" s="9">
        <f>SUM(X342:X347)</f>
        <v>1142801.6400000001</v>
      </c>
      <c r="Y348" s="1"/>
      <c r="Z348" s="9"/>
      <c r="AA348" s="9">
        <f>SUM(AA342:AA347)</f>
        <v>47032.5</v>
      </c>
      <c r="AB348" s="1"/>
      <c r="AC348" s="9"/>
      <c r="AD348" s="9">
        <f>SUM(AD342:AD347)</f>
        <v>228520.91</v>
      </c>
      <c r="AE348" s="1"/>
      <c r="AF348" s="9"/>
      <c r="AG348" s="9">
        <f>SUM(AG342:AG347)</f>
        <v>1477.01</v>
      </c>
      <c r="AH348" s="1"/>
      <c r="AI348" s="9"/>
      <c r="AJ348" s="9">
        <f>SUM(AJ342:AJ347)</f>
        <v>1176007.2</v>
      </c>
      <c r="AK348" s="1"/>
      <c r="AL348" s="9"/>
      <c r="AM348" s="9">
        <f>SUM(AM342:AM347)</f>
        <v>83064.87000000001</v>
      </c>
      <c r="AN348" s="1"/>
      <c r="AO348" s="9"/>
      <c r="AP348" s="9">
        <f>SUM(AP342:AP347)</f>
        <v>0</v>
      </c>
    </row>
    <row r="349" spans="5:41" ht="12" customHeight="1">
      <c r="E349" s="1"/>
      <c r="G349" s="1"/>
      <c r="I349" s="1"/>
      <c r="K349" s="1"/>
      <c r="M349" s="1"/>
      <c r="N349" s="4"/>
      <c r="O349" s="1"/>
      <c r="P349" s="4"/>
      <c r="Q349" s="1"/>
      <c r="S349" s="1"/>
      <c r="T349" s="1"/>
      <c r="V349" s="1"/>
      <c r="W349" s="1"/>
      <c r="Y349" s="1"/>
      <c r="Z349" s="1"/>
      <c r="AB349" s="1"/>
      <c r="AC349" s="1"/>
      <c r="AE349" s="1"/>
      <c r="AF349" s="1"/>
      <c r="AH349" s="1"/>
      <c r="AI349" s="1"/>
      <c r="AK349" s="1"/>
      <c r="AL349" s="1"/>
      <c r="AN349" s="1"/>
      <c r="AO349" s="1"/>
    </row>
    <row r="350" spans="2:41" ht="12" customHeight="1">
      <c r="B350" s="44"/>
      <c r="C350" s="44" t="s">
        <v>151</v>
      </c>
      <c r="D350" s="44"/>
      <c r="E350" s="44"/>
      <c r="F350" s="44"/>
      <c r="G350" s="44"/>
      <c r="H350" s="48"/>
      <c r="I350" s="44"/>
      <c r="J350" s="48"/>
      <c r="K350" s="44"/>
      <c r="L350" s="48"/>
      <c r="M350" s="44"/>
      <c r="N350" s="48"/>
      <c r="O350" s="44"/>
      <c r="P350" s="48"/>
      <c r="Q350" s="44"/>
      <c r="R350" s="48"/>
      <c r="S350" s="1"/>
      <c r="T350" s="1"/>
      <c r="V350" s="1"/>
      <c r="W350" s="1"/>
      <c r="Y350" s="1"/>
      <c r="Z350" s="1"/>
      <c r="AB350" s="1"/>
      <c r="AC350" s="1"/>
      <c r="AE350" s="1"/>
      <c r="AF350" s="1"/>
      <c r="AH350" s="1"/>
      <c r="AI350" s="1"/>
      <c r="AK350" s="1"/>
      <c r="AL350" s="1"/>
      <c r="AN350" s="1"/>
      <c r="AO350" s="1"/>
    </row>
    <row r="351" spans="1:42" ht="12" customHeight="1">
      <c r="A351" s="1" t="s">
        <v>156</v>
      </c>
      <c r="D351" s="2" t="s">
        <v>242</v>
      </c>
      <c r="E351" s="1" t="s">
        <v>32</v>
      </c>
      <c r="F351" s="8">
        <f>H351+J351+L351+N351+P351+R351</f>
        <v>336175</v>
      </c>
      <c r="G351" s="1"/>
      <c r="H351" s="7">
        <v>202572</v>
      </c>
      <c r="I351" s="1"/>
      <c r="J351" s="7">
        <v>0</v>
      </c>
      <c r="K351" s="1"/>
      <c r="L351" s="7">
        <v>62403</v>
      </c>
      <c r="M351" s="1"/>
      <c r="N351" s="7">
        <v>0</v>
      </c>
      <c r="O351" s="1"/>
      <c r="P351" s="7">
        <v>71200</v>
      </c>
      <c r="Q351" s="1"/>
      <c r="R351" s="7">
        <v>0</v>
      </c>
      <c r="S351" s="1"/>
      <c r="T351" s="8"/>
      <c r="U351" s="8">
        <f>X351+AA351+AD351+AG351+AJ351+AM351</f>
        <v>374164.01</v>
      </c>
      <c r="V351" s="1"/>
      <c r="W351" s="8"/>
      <c r="X351" s="7">
        <v>255217.19</v>
      </c>
      <c r="Y351" s="1"/>
      <c r="Z351" s="8"/>
      <c r="AA351" s="7">
        <v>0</v>
      </c>
      <c r="AB351" s="1"/>
      <c r="AC351" s="8"/>
      <c r="AD351" s="7">
        <v>51034.63</v>
      </c>
      <c r="AE351" s="1"/>
      <c r="AF351" s="8"/>
      <c r="AG351" s="8">
        <v>0</v>
      </c>
      <c r="AH351" s="1"/>
      <c r="AI351" s="8"/>
      <c r="AJ351" s="8">
        <v>67912.19</v>
      </c>
      <c r="AK351" s="1"/>
      <c r="AL351" s="8"/>
      <c r="AM351" s="7">
        <v>0</v>
      </c>
      <c r="AN351" s="1"/>
      <c r="AO351" s="8"/>
      <c r="AP351" s="7">
        <v>0</v>
      </c>
    </row>
    <row r="352" spans="1:42" ht="12" customHeight="1" hidden="1">
      <c r="A352" s="1" t="s">
        <v>156</v>
      </c>
      <c r="D352" s="2" t="s">
        <v>469</v>
      </c>
      <c r="E352" s="1" t="s">
        <v>32</v>
      </c>
      <c r="F352" s="8">
        <f>H352+J352+L352+N352+P352+R352</f>
        <v>0</v>
      </c>
      <c r="G352" s="1"/>
      <c r="H352" s="7"/>
      <c r="I352" s="1"/>
      <c r="J352" s="7"/>
      <c r="K352" s="1"/>
      <c r="L352" s="7"/>
      <c r="M352" s="1"/>
      <c r="N352" s="7"/>
      <c r="O352" s="1"/>
      <c r="P352" s="7"/>
      <c r="Q352" s="1"/>
      <c r="R352" s="7">
        <v>0</v>
      </c>
      <c r="S352" s="1"/>
      <c r="T352" s="8"/>
      <c r="U352" s="8">
        <f>X352+AA352+AD352+AG352+AJ352+AM352</f>
        <v>374164.01</v>
      </c>
      <c r="V352" s="1"/>
      <c r="W352" s="8"/>
      <c r="X352" s="7">
        <v>255217.19</v>
      </c>
      <c r="Y352" s="1"/>
      <c r="Z352" s="8"/>
      <c r="AA352" s="7">
        <v>0</v>
      </c>
      <c r="AB352" s="1"/>
      <c r="AC352" s="8"/>
      <c r="AD352" s="7">
        <v>51034.63</v>
      </c>
      <c r="AE352" s="1"/>
      <c r="AF352" s="8"/>
      <c r="AG352" s="8">
        <v>0</v>
      </c>
      <c r="AH352" s="1"/>
      <c r="AI352" s="8"/>
      <c r="AJ352" s="8">
        <v>67912.19</v>
      </c>
      <c r="AK352" s="1"/>
      <c r="AL352" s="8"/>
      <c r="AM352" s="7">
        <v>0</v>
      </c>
      <c r="AN352" s="1"/>
      <c r="AO352" s="8"/>
      <c r="AP352" s="7">
        <v>0</v>
      </c>
    </row>
    <row r="353" spans="1:42" ht="12">
      <c r="A353" s="1" t="s">
        <v>157</v>
      </c>
      <c r="B353" s="44"/>
      <c r="C353" s="44"/>
      <c r="D353" s="47" t="s">
        <v>243</v>
      </c>
      <c r="E353" s="44" t="s">
        <v>32</v>
      </c>
      <c r="F353" s="53">
        <f>H353+J353+L353+N353+P353+R353</f>
        <v>3022219</v>
      </c>
      <c r="G353" s="45"/>
      <c r="H353" s="46">
        <v>1504565</v>
      </c>
      <c r="I353" s="45"/>
      <c r="J353" s="46">
        <v>275</v>
      </c>
      <c r="K353" s="45"/>
      <c r="L353" s="46">
        <v>464367</v>
      </c>
      <c r="M353" s="45"/>
      <c r="N353" s="46">
        <v>21278</v>
      </c>
      <c r="O353" s="45"/>
      <c r="P353" s="46">
        <v>781765</v>
      </c>
      <c r="Q353" s="45"/>
      <c r="R353" s="46">
        <v>249969</v>
      </c>
      <c r="S353" s="1"/>
      <c r="T353" s="8"/>
      <c r="U353" s="11">
        <f>X353+AA353+AD353+AG353+AJ353+AM353</f>
        <v>3237337.3400000003</v>
      </c>
      <c r="V353" s="8"/>
      <c r="W353" s="8"/>
      <c r="X353" s="7">
        <v>1508700.32</v>
      </c>
      <c r="Y353" s="8"/>
      <c r="Z353" s="8"/>
      <c r="AA353" s="7">
        <v>24458.49</v>
      </c>
      <c r="AB353" s="8"/>
      <c r="AC353" s="8"/>
      <c r="AD353" s="7">
        <v>301688.01</v>
      </c>
      <c r="AE353" s="8"/>
      <c r="AF353" s="8"/>
      <c r="AG353" s="8">
        <v>47069.58</v>
      </c>
      <c r="AH353" s="8"/>
      <c r="AI353" s="8"/>
      <c r="AJ353" s="8">
        <v>1226442.7</v>
      </c>
      <c r="AK353" s="8"/>
      <c r="AL353" s="8"/>
      <c r="AM353" s="7">
        <v>128978.24</v>
      </c>
      <c r="AN353" s="8"/>
      <c r="AO353" s="8"/>
      <c r="AP353" s="7">
        <v>0</v>
      </c>
    </row>
    <row r="354" spans="4:42" ht="12" customHeight="1">
      <c r="D354" s="1" t="s">
        <v>300</v>
      </c>
      <c r="E354" s="1" t="s">
        <v>32</v>
      </c>
      <c r="F354" s="9">
        <f>SUM(F351:F353)</f>
        <v>3358394</v>
      </c>
      <c r="G354" s="1"/>
      <c r="H354" s="9">
        <f>SUM(H351:H353)</f>
        <v>1707137</v>
      </c>
      <c r="I354" s="1"/>
      <c r="J354" s="9">
        <f>SUM(J351:J353)</f>
        <v>275</v>
      </c>
      <c r="K354" s="1"/>
      <c r="L354" s="9">
        <f>SUM(L351:L353)</f>
        <v>526770</v>
      </c>
      <c r="M354" s="1"/>
      <c r="N354" s="9">
        <f>SUM(N351:N353)</f>
        <v>21278</v>
      </c>
      <c r="O354" s="1"/>
      <c r="P354" s="9">
        <f>SUM(P351:P353)</f>
        <v>852965</v>
      </c>
      <c r="Q354" s="1"/>
      <c r="R354" s="9">
        <f>SUM(R351:R353)</f>
        <v>249969</v>
      </c>
      <c r="S354" s="1"/>
      <c r="T354" s="9"/>
      <c r="U354" s="9">
        <f>SUM(U351:U353)</f>
        <v>3985665.3600000003</v>
      </c>
      <c r="V354" s="1"/>
      <c r="W354" s="9"/>
      <c r="X354" s="9">
        <f>SUM(X351:X353)</f>
        <v>2019134.7000000002</v>
      </c>
      <c r="Y354" s="1"/>
      <c r="Z354" s="9"/>
      <c r="AA354" s="9">
        <f>SUM(AA351:AA353)</f>
        <v>24458.49</v>
      </c>
      <c r="AB354" s="1"/>
      <c r="AC354" s="9"/>
      <c r="AD354" s="9">
        <f>SUM(AD351:AD353)</f>
        <v>403757.27</v>
      </c>
      <c r="AE354" s="1"/>
      <c r="AF354" s="9"/>
      <c r="AG354" s="9">
        <f>SUM(AG351:AG353)</f>
        <v>47069.58</v>
      </c>
      <c r="AH354" s="1"/>
      <c r="AI354" s="9"/>
      <c r="AJ354" s="9">
        <f>SUM(AJ351:AJ353)</f>
        <v>1362267.08</v>
      </c>
      <c r="AK354" s="1"/>
      <c r="AL354" s="9"/>
      <c r="AM354" s="9">
        <f>SUM(AM351:AM353)</f>
        <v>128978.24</v>
      </c>
      <c r="AN354" s="1"/>
      <c r="AO354" s="9"/>
      <c r="AP354" s="9">
        <f>SUM(AP351:AP353)</f>
        <v>0</v>
      </c>
    </row>
    <row r="355" spans="2:41" ht="12">
      <c r="B355" s="44"/>
      <c r="C355" s="44"/>
      <c r="D355" s="47"/>
      <c r="E355" s="44"/>
      <c r="F355" s="44"/>
      <c r="G355" s="44"/>
      <c r="H355" s="48"/>
      <c r="I355" s="44"/>
      <c r="J355" s="48"/>
      <c r="K355" s="44"/>
      <c r="L355" s="48"/>
      <c r="M355" s="44"/>
      <c r="N355" s="48"/>
      <c r="O355" s="44"/>
      <c r="P355" s="48"/>
      <c r="Q355" s="44"/>
      <c r="R355" s="48"/>
      <c r="S355" s="1"/>
      <c r="T355" s="1"/>
      <c r="V355" s="1"/>
      <c r="W355" s="1"/>
      <c r="Y355" s="1"/>
      <c r="Z355" s="1"/>
      <c r="AB355" s="1"/>
      <c r="AC355" s="1"/>
      <c r="AE355" s="1"/>
      <c r="AF355" s="1"/>
      <c r="AH355" s="1"/>
      <c r="AI355" s="1"/>
      <c r="AK355" s="1"/>
      <c r="AL355" s="1"/>
      <c r="AN355" s="1"/>
      <c r="AO355" s="1"/>
    </row>
    <row r="356" spans="3:41" ht="12" customHeight="1">
      <c r="C356" s="1" t="s">
        <v>158</v>
      </c>
      <c r="D356" s="1"/>
      <c r="E356" s="1"/>
      <c r="F356" s="8"/>
      <c r="G356" s="1"/>
      <c r="I356" s="1"/>
      <c r="K356" s="1"/>
      <c r="M356" s="1"/>
      <c r="N356" s="4"/>
      <c r="O356" s="1"/>
      <c r="P356" s="4"/>
      <c r="Q356" s="1"/>
      <c r="S356" s="1"/>
      <c r="T356" s="1"/>
      <c r="V356" s="1"/>
      <c r="W356" s="1"/>
      <c r="Y356" s="1"/>
      <c r="Z356" s="1"/>
      <c r="AB356" s="1"/>
      <c r="AC356" s="1"/>
      <c r="AE356" s="1"/>
      <c r="AF356" s="1"/>
      <c r="AH356" s="1"/>
      <c r="AI356" s="1"/>
      <c r="AK356" s="1"/>
      <c r="AL356" s="1"/>
      <c r="AN356" s="1"/>
      <c r="AO356" s="1"/>
    </row>
    <row r="357" spans="1:42" ht="12">
      <c r="A357" s="1" t="s">
        <v>159</v>
      </c>
      <c r="B357" s="44"/>
      <c r="C357" s="44"/>
      <c r="D357" s="47" t="s">
        <v>452</v>
      </c>
      <c r="E357" s="44" t="s">
        <v>32</v>
      </c>
      <c r="F357" s="45">
        <f>H357+J357+L357+N357+P357+R357</f>
        <v>194610</v>
      </c>
      <c r="G357" s="44"/>
      <c r="H357" s="46">
        <v>95897</v>
      </c>
      <c r="I357" s="44"/>
      <c r="J357" s="46">
        <v>6814</v>
      </c>
      <c r="K357" s="44"/>
      <c r="L357" s="46">
        <v>29541</v>
      </c>
      <c r="M357" s="44"/>
      <c r="N357" s="46">
        <v>2540</v>
      </c>
      <c r="O357" s="44"/>
      <c r="P357" s="46">
        <v>59818</v>
      </c>
      <c r="Q357" s="44"/>
      <c r="R357" s="46">
        <v>0</v>
      </c>
      <c r="S357" s="1"/>
      <c r="T357" s="8"/>
      <c r="U357" s="8">
        <f>X357+AA357+AD357+AG357+AJ357+AM357</f>
        <v>112005.75</v>
      </c>
      <c r="V357" s="1"/>
      <c r="W357" s="8"/>
      <c r="X357" s="7">
        <v>83845.53</v>
      </c>
      <c r="Y357" s="1"/>
      <c r="Z357" s="8"/>
      <c r="AA357" s="7">
        <v>3331.98</v>
      </c>
      <c r="AB357" s="1"/>
      <c r="AC357" s="8"/>
      <c r="AD357" s="7">
        <v>16766.21</v>
      </c>
      <c r="AE357" s="1"/>
      <c r="AF357" s="8"/>
      <c r="AG357" s="8">
        <v>1933.69</v>
      </c>
      <c r="AH357" s="1"/>
      <c r="AI357" s="8"/>
      <c r="AJ357" s="8">
        <v>6128.34</v>
      </c>
      <c r="AK357" s="1"/>
      <c r="AL357" s="8"/>
      <c r="AM357" s="7">
        <v>0</v>
      </c>
      <c r="AN357" s="1"/>
      <c r="AO357" s="8"/>
      <c r="AP357" s="7">
        <v>0</v>
      </c>
    </row>
    <row r="358" spans="1:42" ht="12">
      <c r="A358" s="1" t="s">
        <v>160</v>
      </c>
      <c r="D358" s="2" t="s">
        <v>453</v>
      </c>
      <c r="E358" s="1" t="s">
        <v>32</v>
      </c>
      <c r="F358" s="8">
        <f>H358+J358+L358+N358+P358+R358</f>
        <v>193059</v>
      </c>
      <c r="G358" s="1"/>
      <c r="H358" s="7">
        <v>0</v>
      </c>
      <c r="I358" s="1"/>
      <c r="J358" s="7">
        <v>0</v>
      </c>
      <c r="K358" s="1"/>
      <c r="L358" s="7">
        <v>0</v>
      </c>
      <c r="M358" s="1"/>
      <c r="N358" s="7">
        <v>0</v>
      </c>
      <c r="O358" s="1"/>
      <c r="P358" s="7">
        <v>193059</v>
      </c>
      <c r="Q358" s="1"/>
      <c r="R358" s="7">
        <v>0</v>
      </c>
      <c r="S358" s="1"/>
      <c r="T358" s="8"/>
      <c r="U358" s="8">
        <f>X358+AA358+AD358+AG358+AJ358+AM358</f>
        <v>56972.07</v>
      </c>
      <c r="V358" s="1"/>
      <c r="W358" s="8"/>
      <c r="X358" s="7">
        <v>0</v>
      </c>
      <c r="Y358" s="1"/>
      <c r="Z358" s="8"/>
      <c r="AA358" s="7">
        <v>0</v>
      </c>
      <c r="AB358" s="1"/>
      <c r="AC358" s="8"/>
      <c r="AD358" s="7">
        <v>0</v>
      </c>
      <c r="AE358" s="1"/>
      <c r="AF358" s="8"/>
      <c r="AG358" s="8">
        <v>0</v>
      </c>
      <c r="AH358" s="1"/>
      <c r="AI358" s="8"/>
      <c r="AJ358" s="8">
        <v>56972.07</v>
      </c>
      <c r="AK358" s="1"/>
      <c r="AL358" s="8"/>
      <c r="AM358" s="7">
        <v>0</v>
      </c>
      <c r="AN358" s="1"/>
      <c r="AO358" s="8"/>
      <c r="AP358" s="7">
        <v>0</v>
      </c>
    </row>
    <row r="359" spans="1:42" ht="12">
      <c r="A359" s="1" t="s">
        <v>161</v>
      </c>
      <c r="B359" s="44"/>
      <c r="C359" s="44"/>
      <c r="D359" s="47" t="s">
        <v>454</v>
      </c>
      <c r="E359" s="44" t="s">
        <v>32</v>
      </c>
      <c r="F359" s="45">
        <f>H359+J359+L359+N359+P359+R359</f>
        <v>321532</v>
      </c>
      <c r="G359" s="44"/>
      <c r="H359" s="46">
        <v>211552</v>
      </c>
      <c r="I359" s="44"/>
      <c r="J359" s="46">
        <v>198</v>
      </c>
      <c r="K359" s="44"/>
      <c r="L359" s="46">
        <v>65169</v>
      </c>
      <c r="M359" s="44"/>
      <c r="N359" s="46">
        <v>0</v>
      </c>
      <c r="O359" s="44"/>
      <c r="P359" s="46">
        <v>24817</v>
      </c>
      <c r="Q359" s="44"/>
      <c r="R359" s="46">
        <v>19796</v>
      </c>
      <c r="S359" s="1"/>
      <c r="T359" s="8"/>
      <c r="U359" s="8">
        <f>X359+AA359+AD359+AG359+AJ359+AM359</f>
        <v>305362.82999999996</v>
      </c>
      <c r="V359" s="1"/>
      <c r="W359" s="8"/>
      <c r="X359" s="7">
        <v>263430.1</v>
      </c>
      <c r="Y359" s="1"/>
      <c r="Z359" s="8"/>
      <c r="AA359" s="7">
        <v>486.68</v>
      </c>
      <c r="AB359" s="1"/>
      <c r="AC359" s="8"/>
      <c r="AD359" s="7">
        <v>52676.93</v>
      </c>
      <c r="AE359" s="1"/>
      <c r="AF359" s="8"/>
      <c r="AG359" s="8">
        <v>0</v>
      </c>
      <c r="AH359" s="1"/>
      <c r="AI359" s="8"/>
      <c r="AJ359" s="8">
        <v>-11963.38</v>
      </c>
      <c r="AK359" s="1"/>
      <c r="AL359" s="8"/>
      <c r="AM359" s="7">
        <v>732.5</v>
      </c>
      <c r="AN359" s="1"/>
      <c r="AO359" s="8"/>
      <c r="AP359" s="7">
        <v>0</v>
      </c>
    </row>
    <row r="360" spans="1:42" ht="12" hidden="1">
      <c r="A360" s="1" t="s">
        <v>309</v>
      </c>
      <c r="D360" s="2" t="s">
        <v>305</v>
      </c>
      <c r="E360" s="1" t="s">
        <v>32</v>
      </c>
      <c r="F360" s="8">
        <f>H360+J360+L360+N360+P360+R360</f>
        <v>0</v>
      </c>
      <c r="G360" s="1"/>
      <c r="H360" s="7">
        <v>0</v>
      </c>
      <c r="I360" s="1"/>
      <c r="J360" s="7">
        <v>0</v>
      </c>
      <c r="K360" s="1"/>
      <c r="L360" s="7">
        <v>0</v>
      </c>
      <c r="M360" s="1"/>
      <c r="N360" s="7">
        <v>0</v>
      </c>
      <c r="O360" s="1"/>
      <c r="P360" s="7">
        <v>0</v>
      </c>
      <c r="Q360" s="1"/>
      <c r="R360" s="7">
        <v>0</v>
      </c>
      <c r="S360" s="1"/>
      <c r="T360" s="8"/>
      <c r="U360" s="8">
        <f>X360+AA360+AD360+AG360+AJ360+AM360</f>
        <v>179972.63</v>
      </c>
      <c r="V360" s="1"/>
      <c r="W360" s="8"/>
      <c r="X360" s="7">
        <v>40257.07</v>
      </c>
      <c r="Y360" s="1"/>
      <c r="Z360" s="8"/>
      <c r="AA360" s="7">
        <v>1792.5</v>
      </c>
      <c r="AB360" s="1"/>
      <c r="AC360" s="8"/>
      <c r="AD360" s="7">
        <v>8050.03</v>
      </c>
      <c r="AE360" s="1"/>
      <c r="AF360" s="8"/>
      <c r="AG360" s="8">
        <v>1796.02</v>
      </c>
      <c r="AH360" s="1"/>
      <c r="AI360" s="8"/>
      <c r="AJ360" s="8">
        <v>128077.01</v>
      </c>
      <c r="AK360" s="1"/>
      <c r="AL360" s="8"/>
      <c r="AM360" s="7">
        <v>0</v>
      </c>
      <c r="AN360" s="1"/>
      <c r="AO360" s="8"/>
      <c r="AP360" s="7">
        <v>0</v>
      </c>
    </row>
    <row r="361" spans="1:42" ht="12">
      <c r="A361" s="1" t="s">
        <v>304</v>
      </c>
      <c r="D361" s="2" t="s">
        <v>455</v>
      </c>
      <c r="E361" s="1" t="s">
        <v>32</v>
      </c>
      <c r="F361" s="8">
        <f>H361+J361+L361+N361+P361+R361</f>
        <v>1302709</v>
      </c>
      <c r="G361" s="1"/>
      <c r="H361" s="7">
        <v>452217</v>
      </c>
      <c r="I361" s="1"/>
      <c r="J361" s="7">
        <v>0</v>
      </c>
      <c r="K361" s="1"/>
      <c r="L361" s="7">
        <v>139306</v>
      </c>
      <c r="M361" s="1"/>
      <c r="N361" s="7">
        <v>177</v>
      </c>
      <c r="O361" s="1"/>
      <c r="P361" s="7">
        <v>707523</v>
      </c>
      <c r="Q361" s="1"/>
      <c r="R361" s="7">
        <v>3486</v>
      </c>
      <c r="S361" s="1"/>
      <c r="T361" s="8"/>
      <c r="U361" s="11">
        <f>X361+AA361+AD361+AG361+AJ361+AM361</f>
        <v>327366.23</v>
      </c>
      <c r="V361" s="1"/>
      <c r="W361" s="8"/>
      <c r="X361" s="7">
        <v>250948.58</v>
      </c>
      <c r="Y361" s="1"/>
      <c r="Z361" s="8"/>
      <c r="AA361" s="7">
        <v>19917.28</v>
      </c>
      <c r="AB361" s="1"/>
      <c r="AC361" s="8"/>
      <c r="AD361" s="7">
        <v>50181.06</v>
      </c>
      <c r="AE361" s="1"/>
      <c r="AF361" s="8"/>
      <c r="AG361" s="8">
        <v>3899.49</v>
      </c>
      <c r="AH361" s="1"/>
      <c r="AI361" s="8"/>
      <c r="AJ361" s="8">
        <v>2419.82</v>
      </c>
      <c r="AK361" s="1"/>
      <c r="AL361" s="8"/>
      <c r="AM361" s="7">
        <v>0</v>
      </c>
      <c r="AN361" s="1"/>
      <c r="AO361" s="8"/>
      <c r="AP361" s="7">
        <v>0</v>
      </c>
    </row>
    <row r="362" spans="2:42" ht="12">
      <c r="B362" s="44"/>
      <c r="C362" s="44"/>
      <c r="D362" s="44" t="s">
        <v>301</v>
      </c>
      <c r="E362" s="44" t="s">
        <v>32</v>
      </c>
      <c r="F362" s="49">
        <f>SUM(F357:F361)</f>
        <v>2011910</v>
      </c>
      <c r="G362" s="44"/>
      <c r="H362" s="49">
        <f>SUM(H357:H361)</f>
        <v>759666</v>
      </c>
      <c r="I362" s="44"/>
      <c r="J362" s="49">
        <f>SUM(J357:J361)</f>
        <v>7012</v>
      </c>
      <c r="K362" s="44"/>
      <c r="L362" s="49">
        <f>SUM(L357:L361)</f>
        <v>234016</v>
      </c>
      <c r="M362" s="44"/>
      <c r="N362" s="49">
        <f>SUM(N357:N361)</f>
        <v>2717</v>
      </c>
      <c r="O362" s="44"/>
      <c r="P362" s="49">
        <f>SUM(P357:P361)</f>
        <v>985217</v>
      </c>
      <c r="Q362" s="44"/>
      <c r="R362" s="49">
        <f>SUM(R357:R361)</f>
        <v>23282</v>
      </c>
      <c r="S362" s="1"/>
      <c r="T362" s="9"/>
      <c r="U362" s="9">
        <f>SUM(U357:U361)</f>
        <v>981679.51</v>
      </c>
      <c r="V362" s="1"/>
      <c r="W362" s="9"/>
      <c r="X362" s="9">
        <f>SUM(X357:X361)</f>
        <v>638481.28</v>
      </c>
      <c r="Y362" s="1"/>
      <c r="Z362" s="9"/>
      <c r="AA362" s="9">
        <f>SUM(AA357:AA361)</f>
        <v>25528.44</v>
      </c>
      <c r="AB362" s="1"/>
      <c r="AC362" s="9"/>
      <c r="AD362" s="9">
        <f>SUM(AD357:AD361)</f>
        <v>127674.23</v>
      </c>
      <c r="AE362" s="1"/>
      <c r="AF362" s="9"/>
      <c r="AG362" s="9">
        <f>SUM(AG357:AG361)</f>
        <v>7629.2</v>
      </c>
      <c r="AH362" s="1"/>
      <c r="AI362" s="9"/>
      <c r="AJ362" s="9">
        <f>SUM(AJ357:AJ361)</f>
        <v>181633.86000000002</v>
      </c>
      <c r="AK362" s="1"/>
      <c r="AL362" s="9"/>
      <c r="AM362" s="9">
        <f>SUM(AM357:AM361)</f>
        <v>732.5</v>
      </c>
      <c r="AN362" s="1"/>
      <c r="AO362" s="9"/>
      <c r="AP362" s="9">
        <f>SUM(AP357:AP361)</f>
        <v>0</v>
      </c>
    </row>
    <row r="363" spans="4:42" ht="12">
      <c r="D363" s="2" t="s">
        <v>302</v>
      </c>
      <c r="E363" s="1" t="s">
        <v>32</v>
      </c>
      <c r="F363" s="9">
        <f>SUM(F293+F301+F339+F348+F354+F362)</f>
        <v>18484578</v>
      </c>
      <c r="G363" s="1"/>
      <c r="H363" s="9">
        <f>SUM(H293+H301+H339+H348+H354+H362)</f>
        <v>8469431</v>
      </c>
      <c r="I363" s="1"/>
      <c r="J363" s="9">
        <f>SUM(J293+J301+J339+J348+J354+J362)</f>
        <v>341807</v>
      </c>
      <c r="K363" s="1"/>
      <c r="L363" s="9">
        <f>SUM(L293+L301+L339+L348+L354+L362)</f>
        <v>2603143</v>
      </c>
      <c r="M363" s="1"/>
      <c r="N363" s="9">
        <f>SUM(N293+N301+N339+N348+N354+N362)</f>
        <v>86808</v>
      </c>
      <c r="O363" s="1"/>
      <c r="P363" s="9">
        <f>SUM(P293+P301+P339+P348+P354+P362)</f>
        <v>6613314</v>
      </c>
      <c r="Q363" s="1"/>
      <c r="R363" s="9">
        <f>SUM(R293+R301+R339+R348+R354+R362)</f>
        <v>370075</v>
      </c>
      <c r="S363" s="1"/>
      <c r="T363" s="9"/>
      <c r="U363" s="9" t="e">
        <f>SUM(U293+U301+U339+U348+U354+U362)</f>
        <v>#REF!</v>
      </c>
      <c r="V363" s="1"/>
      <c r="W363" s="9"/>
      <c r="X363" s="9" t="e">
        <f>SUM(X293+X301+X339+X348+X354+X362)</f>
        <v>#REF!</v>
      </c>
      <c r="Y363" s="1"/>
      <c r="Z363" s="9"/>
      <c r="AA363" s="9" t="e">
        <f>SUM(AA293+AA301+AA339+AA348+AA354+AA362)</f>
        <v>#REF!</v>
      </c>
      <c r="AB363" s="1"/>
      <c r="AC363" s="9"/>
      <c r="AD363" s="9" t="e">
        <f>SUM(AD293+AD301+AD339+AD348+AD354+AD362)</f>
        <v>#REF!</v>
      </c>
      <c r="AE363" s="1"/>
      <c r="AF363" s="9"/>
      <c r="AG363" s="9" t="e">
        <f>SUM(AG293+AG301+AG339+AG348+AG354+AG362)</f>
        <v>#REF!</v>
      </c>
      <c r="AH363" s="1"/>
      <c r="AI363" s="9"/>
      <c r="AJ363" s="9" t="e">
        <f>SUM(AJ293+AJ301+AJ339+AJ348+AJ354+AJ362)</f>
        <v>#REF!</v>
      </c>
      <c r="AK363" s="1"/>
      <c r="AL363" s="9"/>
      <c r="AM363" s="9" t="e">
        <f>SUM(AM293+AM301+AM339+AM348+AM354+AM362)</f>
        <v>#REF!</v>
      </c>
      <c r="AN363" s="1"/>
      <c r="AO363" s="9"/>
      <c r="AP363" s="9" t="e">
        <f>SUM(AP293+AP301+AP339+AP348+AP354+AP362)</f>
        <v>#REF!</v>
      </c>
    </row>
    <row r="364" spans="2:41" ht="12">
      <c r="B364" s="44"/>
      <c r="C364" s="44"/>
      <c r="D364" s="47"/>
      <c r="E364" s="44"/>
      <c r="F364" s="44"/>
      <c r="G364" s="44"/>
      <c r="H364" s="48"/>
      <c r="I364" s="44"/>
      <c r="J364" s="48"/>
      <c r="K364" s="44"/>
      <c r="L364" s="48"/>
      <c r="M364" s="44"/>
      <c r="N364" s="48"/>
      <c r="O364" s="44"/>
      <c r="P364" s="48"/>
      <c r="Q364" s="44"/>
      <c r="R364" s="48"/>
      <c r="S364" s="1"/>
      <c r="T364" s="1"/>
      <c r="V364" s="1"/>
      <c r="W364" s="1"/>
      <c r="Y364" s="1"/>
      <c r="Z364" s="1"/>
      <c r="AB364" s="1"/>
      <c r="AC364" s="1"/>
      <c r="AE364" s="1"/>
      <c r="AF364" s="1"/>
      <c r="AH364" s="1"/>
      <c r="AI364" s="1"/>
      <c r="AK364" s="1"/>
      <c r="AL364" s="1"/>
      <c r="AN364" s="1"/>
      <c r="AO364" s="1"/>
    </row>
    <row r="365" spans="2:41" ht="12" customHeight="1">
      <c r="B365" s="1" t="s">
        <v>162</v>
      </c>
      <c r="D365" s="1"/>
      <c r="E365" s="1"/>
      <c r="G365" s="1"/>
      <c r="I365" s="1"/>
      <c r="K365" s="1"/>
      <c r="M365" s="1"/>
      <c r="N365" s="4"/>
      <c r="O365" s="1"/>
      <c r="P365" s="4"/>
      <c r="Q365" s="1"/>
      <c r="S365" s="1"/>
      <c r="T365" s="1"/>
      <c r="V365" s="1"/>
      <c r="W365" s="1"/>
      <c r="Y365" s="1"/>
      <c r="Z365" s="1"/>
      <c r="AB365" s="1"/>
      <c r="AC365" s="1"/>
      <c r="AE365" s="1"/>
      <c r="AF365" s="1"/>
      <c r="AH365" s="1"/>
      <c r="AI365" s="1"/>
      <c r="AK365" s="1"/>
      <c r="AL365" s="1"/>
      <c r="AN365" s="1"/>
      <c r="AO365" s="1"/>
    </row>
    <row r="366" spans="2:41" ht="12" customHeight="1">
      <c r="B366" s="44"/>
      <c r="C366" s="44" t="s">
        <v>163</v>
      </c>
      <c r="D366" s="44"/>
      <c r="E366" s="44"/>
      <c r="F366" s="44"/>
      <c r="G366" s="44"/>
      <c r="H366" s="48"/>
      <c r="I366" s="44"/>
      <c r="J366" s="48"/>
      <c r="K366" s="44"/>
      <c r="L366" s="48"/>
      <c r="M366" s="44"/>
      <c r="N366" s="48"/>
      <c r="O366" s="44"/>
      <c r="P366" s="48"/>
      <c r="Q366" s="44"/>
      <c r="R366" s="48"/>
      <c r="S366" s="1"/>
      <c r="T366" s="1"/>
      <c r="V366" s="1"/>
      <c r="W366" s="1"/>
      <c r="Y366" s="1"/>
      <c r="Z366" s="1"/>
      <c r="AB366" s="1"/>
      <c r="AC366" s="1"/>
      <c r="AE366" s="1"/>
      <c r="AF366" s="1"/>
      <c r="AH366" s="1"/>
      <c r="AI366" s="1"/>
      <c r="AK366" s="1"/>
      <c r="AL366" s="1"/>
      <c r="AN366" s="1"/>
      <c r="AO366" s="1"/>
    </row>
    <row r="367" spans="1:42" ht="12">
      <c r="A367" s="1" t="s">
        <v>185</v>
      </c>
      <c r="D367" s="2" t="s">
        <v>261</v>
      </c>
      <c r="E367" s="1" t="s">
        <v>32</v>
      </c>
      <c r="F367" s="8">
        <f>H367+J367+L367+N367+P367+R367</f>
        <v>1470201</v>
      </c>
      <c r="G367" s="8"/>
      <c r="H367" s="7">
        <v>931978</v>
      </c>
      <c r="I367" s="8"/>
      <c r="J367" s="7">
        <v>5148</v>
      </c>
      <c r="K367" s="8"/>
      <c r="L367" s="7">
        <v>287098</v>
      </c>
      <c r="M367" s="8"/>
      <c r="N367" s="7">
        <v>917</v>
      </c>
      <c r="O367" s="8"/>
      <c r="P367" s="7">
        <v>208740</v>
      </c>
      <c r="Q367" s="8"/>
      <c r="R367" s="7">
        <v>36320</v>
      </c>
      <c r="S367" s="1"/>
      <c r="T367" s="8"/>
      <c r="U367" s="8">
        <f aca="true" t="shared" si="31" ref="U367:U376">X367+AA367+AD367+AG367+AJ367+AM367</f>
        <v>1107987.96</v>
      </c>
      <c r="V367" s="8"/>
      <c r="W367" s="8"/>
      <c r="X367" s="7">
        <v>842308.03</v>
      </c>
      <c r="Y367" s="8"/>
      <c r="Z367" s="8"/>
      <c r="AA367" s="7">
        <v>19395.91</v>
      </c>
      <c r="AB367" s="8"/>
      <c r="AC367" s="8"/>
      <c r="AD367" s="7">
        <v>168432.54</v>
      </c>
      <c r="AE367" s="8"/>
      <c r="AF367" s="8"/>
      <c r="AG367" s="8">
        <v>4986.71</v>
      </c>
      <c r="AH367" s="8"/>
      <c r="AI367" s="8"/>
      <c r="AJ367" s="8">
        <v>70108.6</v>
      </c>
      <c r="AK367" s="8"/>
      <c r="AL367" s="8"/>
      <c r="AM367" s="7">
        <v>2756.17</v>
      </c>
      <c r="AN367" s="8"/>
      <c r="AO367" s="8"/>
      <c r="AP367" s="7">
        <v>0</v>
      </c>
    </row>
    <row r="368" spans="1:42" ht="12" hidden="1">
      <c r="A368" s="1" t="s">
        <v>383</v>
      </c>
      <c r="D368" s="2" t="s">
        <v>357</v>
      </c>
      <c r="E368" s="1" t="s">
        <v>32</v>
      </c>
      <c r="F368" s="8">
        <v>0</v>
      </c>
      <c r="G368" s="8"/>
      <c r="H368" s="7"/>
      <c r="I368" s="8"/>
      <c r="J368" s="7"/>
      <c r="K368" s="8"/>
      <c r="L368" s="7"/>
      <c r="M368" s="8"/>
      <c r="N368" s="7"/>
      <c r="O368" s="8"/>
      <c r="P368" s="7"/>
      <c r="Q368" s="8"/>
      <c r="R368" s="7"/>
      <c r="S368" s="1"/>
      <c r="T368" s="8"/>
      <c r="U368" s="8">
        <f>X368+AA368+AD368+AG368+AJ368+AM368</f>
        <v>21003.52</v>
      </c>
      <c r="V368" s="8"/>
      <c r="W368" s="8"/>
      <c r="X368" s="7">
        <v>0</v>
      </c>
      <c r="Y368" s="8"/>
      <c r="Z368" s="8"/>
      <c r="AA368" s="7">
        <v>0</v>
      </c>
      <c r="AB368" s="8"/>
      <c r="AC368" s="8"/>
      <c r="AD368" s="7">
        <v>0</v>
      </c>
      <c r="AE368" s="8"/>
      <c r="AF368" s="8"/>
      <c r="AG368" s="8">
        <v>0</v>
      </c>
      <c r="AH368" s="8"/>
      <c r="AI368" s="8"/>
      <c r="AJ368" s="8">
        <v>21003.52</v>
      </c>
      <c r="AK368" s="8"/>
      <c r="AL368" s="8"/>
      <c r="AM368" s="7">
        <v>0</v>
      </c>
      <c r="AN368" s="8"/>
      <c r="AO368" s="8"/>
      <c r="AP368" s="7">
        <v>0</v>
      </c>
    </row>
    <row r="369" spans="1:42" ht="12" hidden="1">
      <c r="A369" s="1" t="s">
        <v>384</v>
      </c>
      <c r="D369" s="2" t="s">
        <v>357</v>
      </c>
      <c r="E369" s="1" t="s">
        <v>32</v>
      </c>
      <c r="F369" s="8">
        <v>0</v>
      </c>
      <c r="G369" s="8"/>
      <c r="H369" s="7"/>
      <c r="I369" s="8"/>
      <c r="J369" s="7"/>
      <c r="K369" s="8"/>
      <c r="L369" s="7"/>
      <c r="M369" s="8"/>
      <c r="N369" s="7"/>
      <c r="O369" s="8"/>
      <c r="P369" s="7"/>
      <c r="Q369" s="8"/>
      <c r="R369" s="7"/>
      <c r="S369" s="1"/>
      <c r="T369" s="8"/>
      <c r="U369" s="8">
        <f>X369+AA369+AD369+AG369+AJ369+AM369</f>
        <v>612.69</v>
      </c>
      <c r="V369" s="8"/>
      <c r="W369" s="8"/>
      <c r="X369" s="7">
        <v>0</v>
      </c>
      <c r="Y369" s="8"/>
      <c r="Z369" s="8"/>
      <c r="AA369" s="7">
        <v>0</v>
      </c>
      <c r="AB369" s="8"/>
      <c r="AC369" s="8"/>
      <c r="AD369" s="7">
        <v>0</v>
      </c>
      <c r="AE369" s="8"/>
      <c r="AF369" s="8"/>
      <c r="AG369" s="8">
        <v>0</v>
      </c>
      <c r="AH369" s="8"/>
      <c r="AI369" s="8"/>
      <c r="AJ369" s="8">
        <v>612.69</v>
      </c>
      <c r="AK369" s="8"/>
      <c r="AL369" s="8"/>
      <c r="AM369" s="7">
        <v>0</v>
      </c>
      <c r="AN369" s="8"/>
      <c r="AO369" s="8"/>
      <c r="AP369" s="7">
        <v>0</v>
      </c>
    </row>
    <row r="370" spans="1:42" ht="12">
      <c r="A370" s="1" t="s">
        <v>186</v>
      </c>
      <c r="B370" s="44"/>
      <c r="C370" s="44"/>
      <c r="D370" s="47" t="s">
        <v>456</v>
      </c>
      <c r="E370" s="44" t="s">
        <v>32</v>
      </c>
      <c r="F370" s="45">
        <f aca="true" t="shared" si="32" ref="F370:F376">H370+J370+L370+N370+P370+R370</f>
        <v>119940</v>
      </c>
      <c r="G370" s="45"/>
      <c r="H370" s="46">
        <v>92769</v>
      </c>
      <c r="I370" s="45"/>
      <c r="J370" s="46">
        <v>-1378</v>
      </c>
      <c r="K370" s="45"/>
      <c r="L370" s="46">
        <v>28579</v>
      </c>
      <c r="M370" s="45"/>
      <c r="N370" s="46">
        <v>0</v>
      </c>
      <c r="O370" s="45"/>
      <c r="P370" s="46">
        <v>-30</v>
      </c>
      <c r="Q370" s="45"/>
      <c r="R370" s="46">
        <v>0</v>
      </c>
      <c r="S370" s="1"/>
      <c r="T370" s="8"/>
      <c r="U370" s="8">
        <f t="shared" si="31"/>
        <v>860567.1</v>
      </c>
      <c r="V370" s="8"/>
      <c r="W370" s="8"/>
      <c r="X370" s="7">
        <v>76441.89</v>
      </c>
      <c r="Y370" s="8"/>
      <c r="Z370" s="8"/>
      <c r="AA370" s="7">
        <v>0</v>
      </c>
      <c r="AB370" s="8"/>
      <c r="AC370" s="8"/>
      <c r="AD370" s="7">
        <v>15285.74</v>
      </c>
      <c r="AE370" s="8"/>
      <c r="AF370" s="8"/>
      <c r="AG370" s="8">
        <v>0</v>
      </c>
      <c r="AH370" s="8"/>
      <c r="AI370" s="8"/>
      <c r="AJ370" s="8">
        <v>633152.98</v>
      </c>
      <c r="AK370" s="8"/>
      <c r="AL370" s="8"/>
      <c r="AM370" s="7">
        <v>135686.49</v>
      </c>
      <c r="AN370" s="8"/>
      <c r="AO370" s="8"/>
      <c r="AP370" s="7">
        <v>0</v>
      </c>
    </row>
    <row r="371" spans="1:42" ht="12" hidden="1">
      <c r="A371" s="1" t="s">
        <v>382</v>
      </c>
      <c r="D371" s="2" t="s">
        <v>374</v>
      </c>
      <c r="E371" s="1" t="s">
        <v>32</v>
      </c>
      <c r="F371" s="8">
        <f t="shared" si="32"/>
        <v>0</v>
      </c>
      <c r="G371" s="8"/>
      <c r="H371" s="7"/>
      <c r="I371" s="8"/>
      <c r="J371" s="7"/>
      <c r="K371" s="8"/>
      <c r="L371" s="7"/>
      <c r="M371" s="8"/>
      <c r="N371" s="7"/>
      <c r="O371" s="8"/>
      <c r="P371" s="7"/>
      <c r="Q371" s="8"/>
      <c r="R371" s="7"/>
      <c r="S371" s="1"/>
      <c r="T371" s="8"/>
      <c r="U371" s="8">
        <f>X371+AA371+AD371+AG371+AJ371+AM371</f>
        <v>19728</v>
      </c>
      <c r="V371" s="8"/>
      <c r="W371" s="8"/>
      <c r="X371" s="7">
        <v>0</v>
      </c>
      <c r="Y371" s="8"/>
      <c r="Z371" s="8"/>
      <c r="AA371" s="7">
        <v>0</v>
      </c>
      <c r="AB371" s="8"/>
      <c r="AC371" s="8"/>
      <c r="AD371" s="7">
        <v>0</v>
      </c>
      <c r="AE371" s="8"/>
      <c r="AF371" s="8"/>
      <c r="AG371" s="8">
        <v>0</v>
      </c>
      <c r="AH371" s="8"/>
      <c r="AI371" s="8"/>
      <c r="AJ371" s="8">
        <v>19728</v>
      </c>
      <c r="AK371" s="8"/>
      <c r="AL371" s="8"/>
      <c r="AM371" s="7">
        <v>0</v>
      </c>
      <c r="AN371" s="8"/>
      <c r="AO371" s="8"/>
      <c r="AP371" s="7">
        <v>0</v>
      </c>
    </row>
    <row r="372" spans="1:42" ht="12">
      <c r="A372" s="1" t="s">
        <v>166</v>
      </c>
      <c r="D372" s="2" t="s">
        <v>457</v>
      </c>
      <c r="E372" s="1" t="s">
        <v>32</v>
      </c>
      <c r="F372" s="8">
        <f t="shared" si="32"/>
        <v>1927299</v>
      </c>
      <c r="G372" s="8"/>
      <c r="H372" s="7">
        <v>808429</v>
      </c>
      <c r="I372" s="8"/>
      <c r="J372" s="7">
        <v>0</v>
      </c>
      <c r="K372" s="8"/>
      <c r="L372" s="7">
        <v>249038</v>
      </c>
      <c r="M372" s="8"/>
      <c r="N372" s="7">
        <v>1</v>
      </c>
      <c r="O372" s="8"/>
      <c r="P372" s="7">
        <v>850381</v>
      </c>
      <c r="Q372" s="8"/>
      <c r="R372" s="7">
        <v>19450</v>
      </c>
      <c r="S372" s="1"/>
      <c r="T372" s="8"/>
      <c r="U372" s="8">
        <f t="shared" si="31"/>
        <v>1209926.7899999998</v>
      </c>
      <c r="V372" s="8"/>
      <c r="W372" s="8"/>
      <c r="X372" s="7">
        <v>627445.25</v>
      </c>
      <c r="Y372" s="8"/>
      <c r="Z372" s="8"/>
      <c r="AA372" s="7">
        <v>11347.2</v>
      </c>
      <c r="AB372" s="8"/>
      <c r="AC372" s="8"/>
      <c r="AD372" s="7">
        <v>125467.4</v>
      </c>
      <c r="AE372" s="8"/>
      <c r="AF372" s="8"/>
      <c r="AG372" s="8">
        <v>0</v>
      </c>
      <c r="AH372" s="8"/>
      <c r="AI372" s="8"/>
      <c r="AJ372" s="8">
        <v>443401.24</v>
      </c>
      <c r="AK372" s="8"/>
      <c r="AL372" s="8"/>
      <c r="AM372" s="7">
        <v>2265.7</v>
      </c>
      <c r="AN372" s="8"/>
      <c r="AO372" s="8"/>
      <c r="AP372" s="7">
        <v>0</v>
      </c>
    </row>
    <row r="373" spans="1:42" ht="12">
      <c r="A373" s="1" t="s">
        <v>187</v>
      </c>
      <c r="B373" s="44"/>
      <c r="C373" s="44"/>
      <c r="D373" s="47" t="s">
        <v>458</v>
      </c>
      <c r="E373" s="44" t="s">
        <v>32</v>
      </c>
      <c r="F373" s="45">
        <f t="shared" si="32"/>
        <v>1332996</v>
      </c>
      <c r="G373" s="45"/>
      <c r="H373" s="46">
        <v>0</v>
      </c>
      <c r="I373" s="45"/>
      <c r="J373" s="46">
        <v>0</v>
      </c>
      <c r="K373" s="45"/>
      <c r="L373" s="46">
        <v>0</v>
      </c>
      <c r="M373" s="45"/>
      <c r="N373" s="46">
        <v>0</v>
      </c>
      <c r="O373" s="45"/>
      <c r="P373" s="46">
        <v>1332996</v>
      </c>
      <c r="Q373" s="45"/>
      <c r="R373" s="46">
        <v>0</v>
      </c>
      <c r="S373" s="1"/>
      <c r="T373" s="8"/>
      <c r="U373" s="8">
        <f t="shared" si="31"/>
        <v>1325925.6</v>
      </c>
      <c r="V373" s="8"/>
      <c r="W373" s="8"/>
      <c r="X373" s="7">
        <v>0</v>
      </c>
      <c r="Y373" s="8"/>
      <c r="Z373" s="8"/>
      <c r="AA373" s="7">
        <v>0</v>
      </c>
      <c r="AB373" s="8"/>
      <c r="AC373" s="8"/>
      <c r="AD373" s="7">
        <v>0</v>
      </c>
      <c r="AE373" s="8"/>
      <c r="AF373" s="8"/>
      <c r="AG373" s="8">
        <v>0</v>
      </c>
      <c r="AH373" s="8"/>
      <c r="AI373" s="8"/>
      <c r="AJ373" s="8">
        <v>1325925.6</v>
      </c>
      <c r="AK373" s="8"/>
      <c r="AL373" s="8"/>
      <c r="AM373" s="7">
        <v>0</v>
      </c>
      <c r="AN373" s="8"/>
      <c r="AO373" s="8"/>
      <c r="AP373" s="7">
        <v>0</v>
      </c>
    </row>
    <row r="374" spans="1:42" ht="12">
      <c r="A374" s="1" t="s">
        <v>346</v>
      </c>
      <c r="D374" s="2" t="s">
        <v>347</v>
      </c>
      <c r="E374" s="1" t="s">
        <v>32</v>
      </c>
      <c r="F374" s="8">
        <f t="shared" si="32"/>
        <v>667391</v>
      </c>
      <c r="G374" s="8"/>
      <c r="H374" s="7">
        <v>212527</v>
      </c>
      <c r="I374" s="8"/>
      <c r="J374" s="7">
        <v>1595</v>
      </c>
      <c r="K374" s="8"/>
      <c r="L374" s="7">
        <v>65469</v>
      </c>
      <c r="M374" s="8"/>
      <c r="N374" s="7">
        <v>0</v>
      </c>
      <c r="O374" s="8"/>
      <c r="P374" s="7">
        <v>384355</v>
      </c>
      <c r="Q374" s="8"/>
      <c r="R374" s="7">
        <v>3445</v>
      </c>
      <c r="S374" s="1"/>
      <c r="T374" s="8"/>
      <c r="U374" s="8">
        <f t="shared" si="31"/>
        <v>664845.66</v>
      </c>
      <c r="V374" s="8"/>
      <c r="W374" s="8"/>
      <c r="X374" s="7">
        <v>198505.5</v>
      </c>
      <c r="Y374" s="8"/>
      <c r="Z374" s="8"/>
      <c r="AA374" s="7">
        <v>21348.6</v>
      </c>
      <c r="AB374" s="8"/>
      <c r="AC374" s="8"/>
      <c r="AD374" s="7">
        <v>39694.25</v>
      </c>
      <c r="AE374" s="8"/>
      <c r="AF374" s="8"/>
      <c r="AG374" s="8">
        <v>0</v>
      </c>
      <c r="AH374" s="8"/>
      <c r="AI374" s="8"/>
      <c r="AJ374" s="8">
        <v>404658.33</v>
      </c>
      <c r="AK374" s="8"/>
      <c r="AL374" s="8"/>
      <c r="AM374" s="7">
        <v>638.98</v>
      </c>
      <c r="AN374" s="8"/>
      <c r="AO374" s="8"/>
      <c r="AP374" s="7">
        <v>0</v>
      </c>
    </row>
    <row r="375" spans="1:42" ht="12">
      <c r="A375" s="1" t="s">
        <v>167</v>
      </c>
      <c r="B375" s="44"/>
      <c r="C375" s="44"/>
      <c r="D375" s="47" t="s">
        <v>459</v>
      </c>
      <c r="E375" s="44" t="s">
        <v>32</v>
      </c>
      <c r="F375" s="45">
        <f t="shared" si="32"/>
        <v>2191252</v>
      </c>
      <c r="G375" s="45"/>
      <c r="H375" s="46">
        <v>856690</v>
      </c>
      <c r="I375" s="45"/>
      <c r="J375" s="46">
        <v>128</v>
      </c>
      <c r="K375" s="45"/>
      <c r="L375" s="46">
        <v>263905</v>
      </c>
      <c r="M375" s="45"/>
      <c r="N375" s="46">
        <v>131</v>
      </c>
      <c r="O375" s="45"/>
      <c r="P375" s="46">
        <v>1070398</v>
      </c>
      <c r="Q375" s="45"/>
      <c r="R375" s="46">
        <v>0</v>
      </c>
      <c r="S375" s="1"/>
      <c r="T375" s="8"/>
      <c r="U375" s="8">
        <f t="shared" si="31"/>
        <v>1218801.94</v>
      </c>
      <c r="V375" s="8"/>
      <c r="W375" s="8"/>
      <c r="X375" s="7">
        <v>818179.98</v>
      </c>
      <c r="Y375" s="8"/>
      <c r="Z375" s="8"/>
      <c r="AA375" s="7">
        <v>0</v>
      </c>
      <c r="AB375" s="8"/>
      <c r="AC375" s="8"/>
      <c r="AD375" s="7">
        <v>163607.77</v>
      </c>
      <c r="AE375" s="8"/>
      <c r="AF375" s="8"/>
      <c r="AG375" s="8">
        <v>0</v>
      </c>
      <c r="AH375" s="8"/>
      <c r="AI375" s="8"/>
      <c r="AJ375" s="8">
        <v>237014.19</v>
      </c>
      <c r="AK375" s="8"/>
      <c r="AL375" s="8"/>
      <c r="AM375" s="7">
        <v>0</v>
      </c>
      <c r="AN375" s="8"/>
      <c r="AO375" s="8"/>
      <c r="AP375" s="7">
        <v>0</v>
      </c>
    </row>
    <row r="376" spans="1:42" ht="12">
      <c r="A376" s="1" t="s">
        <v>356</v>
      </c>
      <c r="D376" s="2" t="s">
        <v>357</v>
      </c>
      <c r="E376" s="1" t="s">
        <v>32</v>
      </c>
      <c r="F376" s="8">
        <f t="shared" si="32"/>
        <v>2224529</v>
      </c>
      <c r="G376" s="8"/>
      <c r="H376" s="7">
        <v>0</v>
      </c>
      <c r="I376" s="8"/>
      <c r="J376" s="7">
        <v>0</v>
      </c>
      <c r="K376" s="8"/>
      <c r="L376" s="7">
        <v>0</v>
      </c>
      <c r="M376" s="8"/>
      <c r="N376" s="7">
        <v>29</v>
      </c>
      <c r="O376" s="8"/>
      <c r="P376" s="7">
        <v>2224500</v>
      </c>
      <c r="Q376" s="8"/>
      <c r="R376" s="7">
        <v>0</v>
      </c>
      <c r="S376" s="1"/>
      <c r="T376" s="8"/>
      <c r="U376" s="8">
        <f t="shared" si="31"/>
        <v>232842.44</v>
      </c>
      <c r="V376" s="8"/>
      <c r="W376" s="8"/>
      <c r="X376" s="7">
        <v>0</v>
      </c>
      <c r="Y376" s="8"/>
      <c r="Z376" s="8"/>
      <c r="AA376" s="7">
        <v>0</v>
      </c>
      <c r="AB376" s="8"/>
      <c r="AC376" s="8"/>
      <c r="AD376" s="7">
        <v>0</v>
      </c>
      <c r="AE376" s="8"/>
      <c r="AF376" s="8"/>
      <c r="AG376" s="8">
        <v>0</v>
      </c>
      <c r="AH376" s="8"/>
      <c r="AI376" s="8"/>
      <c r="AJ376" s="8">
        <v>232842.44</v>
      </c>
      <c r="AK376" s="8"/>
      <c r="AL376" s="8"/>
      <c r="AM376" s="7">
        <v>0</v>
      </c>
      <c r="AN376" s="8"/>
      <c r="AO376" s="8"/>
      <c r="AP376" s="7">
        <v>0</v>
      </c>
    </row>
    <row r="377" spans="2:42" ht="12">
      <c r="B377" s="44"/>
      <c r="C377" s="44"/>
      <c r="D377" s="44" t="s">
        <v>350</v>
      </c>
      <c r="E377" s="44" t="s">
        <v>32</v>
      </c>
      <c r="F377" s="49">
        <f>SUM(F367:F376)</f>
        <v>9933608</v>
      </c>
      <c r="G377" s="44"/>
      <c r="H377" s="49">
        <f>SUM(H367:H376)</f>
        <v>2902393</v>
      </c>
      <c r="I377" s="44"/>
      <c r="J377" s="49">
        <f>SUM(J367:J376)</f>
        <v>5493</v>
      </c>
      <c r="K377" s="44"/>
      <c r="L377" s="49">
        <f>SUM(L367:L376)</f>
        <v>894089</v>
      </c>
      <c r="M377" s="44"/>
      <c r="N377" s="49">
        <f>SUM(N367:N376)</f>
        <v>1078</v>
      </c>
      <c r="O377" s="44"/>
      <c r="P377" s="49">
        <f>SUM(P367:P376)</f>
        <v>6071340</v>
      </c>
      <c r="Q377" s="44"/>
      <c r="R377" s="49">
        <f>SUM(R367:R376)</f>
        <v>59215</v>
      </c>
      <c r="S377" s="1"/>
      <c r="T377" s="9"/>
      <c r="U377" s="9">
        <f>SUM(U367:U376)</f>
        <v>6662241.7</v>
      </c>
      <c r="V377" s="1"/>
      <c r="W377" s="9"/>
      <c r="X377" s="9">
        <f>SUM(X367:X376)</f>
        <v>2562880.65</v>
      </c>
      <c r="Y377" s="1"/>
      <c r="Z377" s="9"/>
      <c r="AA377" s="9">
        <f>SUM(AA367:AA376)</f>
        <v>52091.71</v>
      </c>
      <c r="AB377" s="1"/>
      <c r="AC377" s="9"/>
      <c r="AD377" s="9">
        <f>SUM(AD367:AD376)</f>
        <v>512487.69999999995</v>
      </c>
      <c r="AE377" s="1"/>
      <c r="AF377" s="9"/>
      <c r="AG377" s="9">
        <f>SUM(AG367:AG376)</f>
        <v>4986.71</v>
      </c>
      <c r="AH377" s="1"/>
      <c r="AI377" s="9"/>
      <c r="AJ377" s="9">
        <f>SUM(AJ367:AJ376)</f>
        <v>3388447.59</v>
      </c>
      <c r="AK377" s="1"/>
      <c r="AL377" s="9"/>
      <c r="AM377" s="9">
        <f>SUM(AM367:AM376)</f>
        <v>141347.34000000003</v>
      </c>
      <c r="AN377" s="1"/>
      <c r="AO377" s="9"/>
      <c r="AP377" s="9">
        <f>SUM(AP367:AP376)</f>
        <v>0</v>
      </c>
    </row>
    <row r="378" spans="5:41" ht="12">
      <c r="E378" s="1"/>
      <c r="G378" s="1"/>
      <c r="I378" s="1"/>
      <c r="K378" s="1"/>
      <c r="M378" s="1"/>
      <c r="N378" s="4"/>
      <c r="O378" s="1"/>
      <c r="P378" s="4"/>
      <c r="Q378" s="1"/>
      <c r="S378" s="1"/>
      <c r="T378" s="1"/>
      <c r="V378" s="1"/>
      <c r="W378" s="1"/>
      <c r="Y378" s="1"/>
      <c r="Z378" s="1"/>
      <c r="AB378" s="1"/>
      <c r="AC378" s="1"/>
      <c r="AE378" s="1"/>
      <c r="AF378" s="1"/>
      <c r="AH378" s="1"/>
      <c r="AI378" s="1"/>
      <c r="AK378" s="1"/>
      <c r="AL378" s="1"/>
      <c r="AN378" s="1"/>
      <c r="AO378" s="1"/>
    </row>
    <row r="379" spans="2:41" ht="12" customHeight="1">
      <c r="B379" s="44"/>
      <c r="C379" s="44" t="s">
        <v>164</v>
      </c>
      <c r="D379" s="44"/>
      <c r="E379" s="44"/>
      <c r="F379" s="44"/>
      <c r="G379" s="44"/>
      <c r="H379" s="48"/>
      <c r="I379" s="44"/>
      <c r="J379" s="48"/>
      <c r="K379" s="44"/>
      <c r="L379" s="48"/>
      <c r="M379" s="44"/>
      <c r="N379" s="48"/>
      <c r="O379" s="44"/>
      <c r="P379" s="48"/>
      <c r="Q379" s="44"/>
      <c r="R379" s="48"/>
      <c r="S379" s="1"/>
      <c r="T379" s="1"/>
      <c r="V379" s="1"/>
      <c r="W379" s="1"/>
      <c r="Y379" s="1"/>
      <c r="Z379" s="1"/>
      <c r="AB379" s="1"/>
      <c r="AC379" s="1"/>
      <c r="AE379" s="1"/>
      <c r="AF379" s="1"/>
      <c r="AH379" s="1"/>
      <c r="AI379" s="1"/>
      <c r="AK379" s="1"/>
      <c r="AL379" s="1"/>
      <c r="AN379" s="1"/>
      <c r="AO379" s="1"/>
    </row>
    <row r="380" spans="1:42" ht="12">
      <c r="A380" s="1" t="s">
        <v>324</v>
      </c>
      <c r="D380" s="2" t="s">
        <v>460</v>
      </c>
      <c r="E380" s="1" t="s">
        <v>32</v>
      </c>
      <c r="F380" s="8">
        <f>H380+J380+L380+N380+P380+R380</f>
        <v>2067</v>
      </c>
      <c r="G380" s="8"/>
      <c r="H380" s="7">
        <v>0</v>
      </c>
      <c r="I380" s="8"/>
      <c r="J380" s="7">
        <v>0</v>
      </c>
      <c r="K380" s="8"/>
      <c r="L380" s="7">
        <v>0</v>
      </c>
      <c r="M380" s="8"/>
      <c r="N380" s="7">
        <v>0</v>
      </c>
      <c r="O380" s="8"/>
      <c r="P380" s="7">
        <v>2067</v>
      </c>
      <c r="Q380" s="8"/>
      <c r="R380" s="7">
        <v>0</v>
      </c>
      <c r="S380" s="1"/>
      <c r="T380" s="8"/>
      <c r="U380" s="8">
        <f>X380+AA380+AD380+AG380+AJ380+AM380</f>
        <v>4545.63</v>
      </c>
      <c r="V380" s="8"/>
      <c r="W380" s="8"/>
      <c r="X380" s="7">
        <v>0</v>
      </c>
      <c r="Y380" s="8"/>
      <c r="Z380" s="8"/>
      <c r="AA380" s="7">
        <v>0</v>
      </c>
      <c r="AB380" s="8"/>
      <c r="AC380" s="8"/>
      <c r="AD380" s="7">
        <v>0</v>
      </c>
      <c r="AE380" s="8"/>
      <c r="AF380" s="8"/>
      <c r="AG380" s="8">
        <v>0</v>
      </c>
      <c r="AH380" s="8"/>
      <c r="AI380" s="8"/>
      <c r="AJ380" s="8">
        <v>4545.63</v>
      </c>
      <c r="AK380" s="8"/>
      <c r="AL380" s="8"/>
      <c r="AM380" s="7">
        <v>0</v>
      </c>
      <c r="AN380" s="8"/>
      <c r="AO380" s="8"/>
      <c r="AP380" s="7">
        <v>0</v>
      </c>
    </row>
    <row r="381" spans="1:42" ht="12">
      <c r="A381" s="1" t="s">
        <v>165</v>
      </c>
      <c r="B381" s="44"/>
      <c r="C381" s="44"/>
      <c r="D381" s="47" t="s">
        <v>430</v>
      </c>
      <c r="E381" s="44" t="s">
        <v>32</v>
      </c>
      <c r="F381" s="45">
        <f>H381+J381+L381+N381+P381+R381</f>
        <v>366</v>
      </c>
      <c r="G381" s="45"/>
      <c r="H381" s="46">
        <v>0</v>
      </c>
      <c r="I381" s="45"/>
      <c r="J381" s="46">
        <v>0</v>
      </c>
      <c r="K381" s="45"/>
      <c r="L381" s="46">
        <v>0</v>
      </c>
      <c r="M381" s="45"/>
      <c r="N381" s="46">
        <v>0</v>
      </c>
      <c r="O381" s="45"/>
      <c r="P381" s="46">
        <v>366</v>
      </c>
      <c r="Q381" s="45"/>
      <c r="R381" s="46">
        <v>0</v>
      </c>
      <c r="S381" s="1"/>
      <c r="T381" s="8"/>
      <c r="U381" s="8">
        <f>X381+AA381+AD381+AG381+AJ381+AM381</f>
        <v>64489.03</v>
      </c>
      <c r="V381" s="8"/>
      <c r="W381" s="8"/>
      <c r="X381" s="7">
        <v>0</v>
      </c>
      <c r="Y381" s="8"/>
      <c r="Z381" s="8"/>
      <c r="AA381" s="7">
        <v>0</v>
      </c>
      <c r="AB381" s="8"/>
      <c r="AC381" s="8"/>
      <c r="AD381" s="7">
        <v>0</v>
      </c>
      <c r="AE381" s="8"/>
      <c r="AF381" s="8"/>
      <c r="AG381" s="8">
        <v>0</v>
      </c>
      <c r="AH381" s="8"/>
      <c r="AI381" s="8"/>
      <c r="AJ381" s="8">
        <v>64489.03</v>
      </c>
      <c r="AK381" s="8"/>
      <c r="AL381" s="8"/>
      <c r="AM381" s="7">
        <v>0</v>
      </c>
      <c r="AN381" s="8"/>
      <c r="AO381" s="8"/>
      <c r="AP381" s="7">
        <v>0</v>
      </c>
    </row>
    <row r="382" spans="1:42" ht="12">
      <c r="A382" s="1" t="s">
        <v>168</v>
      </c>
      <c r="D382" s="2" t="s">
        <v>461</v>
      </c>
      <c r="E382" s="1" t="s">
        <v>32</v>
      </c>
      <c r="F382" s="8">
        <f>H382+J382+L382+N382+P382+R382</f>
        <v>3394401</v>
      </c>
      <c r="G382" s="8"/>
      <c r="H382" s="7">
        <v>0</v>
      </c>
      <c r="I382" s="8"/>
      <c r="J382" s="7">
        <v>0</v>
      </c>
      <c r="K382" s="8"/>
      <c r="L382" s="7">
        <v>0</v>
      </c>
      <c r="M382" s="8"/>
      <c r="N382" s="7">
        <v>0</v>
      </c>
      <c r="O382" s="8"/>
      <c r="P382" s="7">
        <v>3394401</v>
      </c>
      <c r="Q382" s="8"/>
      <c r="R382" s="7">
        <v>0</v>
      </c>
      <c r="S382" s="1"/>
      <c r="T382" s="8"/>
      <c r="U382" s="8">
        <f>X382+AA382+AD382+AG382+AJ382+AM382</f>
        <v>2567007.11</v>
      </c>
      <c r="V382" s="8"/>
      <c r="W382" s="8"/>
      <c r="X382" s="7">
        <v>0</v>
      </c>
      <c r="Y382" s="8"/>
      <c r="Z382" s="8"/>
      <c r="AA382" s="7">
        <v>0</v>
      </c>
      <c r="AB382" s="8"/>
      <c r="AC382" s="8"/>
      <c r="AD382" s="7">
        <v>0</v>
      </c>
      <c r="AE382" s="8"/>
      <c r="AF382" s="8"/>
      <c r="AG382" s="8">
        <v>0</v>
      </c>
      <c r="AH382" s="8"/>
      <c r="AI382" s="8"/>
      <c r="AJ382" s="8">
        <v>2567007.11</v>
      </c>
      <c r="AK382" s="8"/>
      <c r="AL382" s="8"/>
      <c r="AM382" s="7">
        <v>0</v>
      </c>
      <c r="AN382" s="8"/>
      <c r="AO382" s="8"/>
      <c r="AP382" s="7">
        <v>0</v>
      </c>
    </row>
    <row r="383" spans="1:42" ht="12" hidden="1">
      <c r="A383" s="1" t="s">
        <v>239</v>
      </c>
      <c r="D383" s="2" t="s">
        <v>431</v>
      </c>
      <c r="E383" s="1" t="s">
        <v>32</v>
      </c>
      <c r="F383" s="8">
        <f>H383+J383+L383+N383+P383+R383</f>
        <v>0</v>
      </c>
      <c r="G383" s="8"/>
      <c r="H383" s="7">
        <v>0</v>
      </c>
      <c r="I383" s="8"/>
      <c r="J383" s="7">
        <v>0</v>
      </c>
      <c r="K383" s="8"/>
      <c r="L383" s="7">
        <v>0</v>
      </c>
      <c r="M383" s="8"/>
      <c r="N383" s="7"/>
      <c r="O383" s="8"/>
      <c r="P383" s="7"/>
      <c r="Q383" s="8"/>
      <c r="R383" s="7">
        <v>0</v>
      </c>
      <c r="S383" s="1"/>
      <c r="T383" s="8"/>
      <c r="U383" s="8">
        <f>X383+AA383+AD383+AG383+AJ383+AM383</f>
        <v>8385.73</v>
      </c>
      <c r="V383" s="8"/>
      <c r="W383" s="8"/>
      <c r="X383" s="7">
        <v>0</v>
      </c>
      <c r="Y383" s="8"/>
      <c r="Z383" s="8"/>
      <c r="AA383" s="7">
        <v>0</v>
      </c>
      <c r="AB383" s="8"/>
      <c r="AC383" s="8"/>
      <c r="AD383" s="7">
        <v>0</v>
      </c>
      <c r="AE383" s="8"/>
      <c r="AF383" s="8"/>
      <c r="AG383" s="8">
        <v>0</v>
      </c>
      <c r="AH383" s="8"/>
      <c r="AI383" s="8"/>
      <c r="AJ383" s="8">
        <v>8385.73</v>
      </c>
      <c r="AK383" s="8"/>
      <c r="AL383" s="8"/>
      <c r="AM383" s="7">
        <v>0</v>
      </c>
      <c r="AN383" s="8"/>
      <c r="AO383" s="8"/>
      <c r="AP383" s="7">
        <v>0</v>
      </c>
    </row>
    <row r="384" spans="1:42" ht="12">
      <c r="A384" s="1" t="s">
        <v>188</v>
      </c>
      <c r="B384" s="44"/>
      <c r="C384" s="44"/>
      <c r="D384" s="47" t="s">
        <v>462</v>
      </c>
      <c r="E384" s="44" t="s">
        <v>32</v>
      </c>
      <c r="F384" s="53">
        <f>H384+J384+L384+N384+P384+R384</f>
        <v>1753704</v>
      </c>
      <c r="G384" s="45"/>
      <c r="H384" s="46">
        <v>888257</v>
      </c>
      <c r="I384" s="45"/>
      <c r="J384" s="46">
        <v>223</v>
      </c>
      <c r="K384" s="45"/>
      <c r="L384" s="46">
        <v>273629</v>
      </c>
      <c r="M384" s="45"/>
      <c r="N384" s="46">
        <v>0</v>
      </c>
      <c r="O384" s="45"/>
      <c r="P384" s="46">
        <v>572515</v>
      </c>
      <c r="Q384" s="45"/>
      <c r="R384" s="46">
        <v>19080</v>
      </c>
      <c r="S384" s="1"/>
      <c r="T384" s="8"/>
      <c r="U384" s="11">
        <f>X384+AA384+AD384+AG384+AJ384+AM384</f>
        <v>1171277.4300000002</v>
      </c>
      <c r="V384" s="8"/>
      <c r="W384" s="8"/>
      <c r="X384" s="7">
        <v>789673.17</v>
      </c>
      <c r="Y384" s="8"/>
      <c r="Z384" s="8"/>
      <c r="AA384" s="7">
        <v>0</v>
      </c>
      <c r="AB384" s="8"/>
      <c r="AC384" s="8"/>
      <c r="AD384" s="7">
        <v>157907.39</v>
      </c>
      <c r="AE384" s="8"/>
      <c r="AF384" s="8"/>
      <c r="AG384" s="8">
        <v>1.5</v>
      </c>
      <c r="AH384" s="8"/>
      <c r="AI384" s="8"/>
      <c r="AJ384" s="8">
        <v>224193.37</v>
      </c>
      <c r="AK384" s="8"/>
      <c r="AL384" s="8"/>
      <c r="AM384" s="7">
        <v>-498</v>
      </c>
      <c r="AN384" s="8"/>
      <c r="AO384" s="8"/>
      <c r="AP384" s="7">
        <v>0</v>
      </c>
    </row>
    <row r="385" spans="4:42" ht="12">
      <c r="D385" s="1" t="s">
        <v>348</v>
      </c>
      <c r="E385" s="1" t="s">
        <v>32</v>
      </c>
      <c r="F385" s="9">
        <f>SUM(F380:F384)</f>
        <v>5150538</v>
      </c>
      <c r="G385" s="1"/>
      <c r="H385" s="9">
        <f>SUM(H380:H384)</f>
        <v>888257</v>
      </c>
      <c r="I385" s="1"/>
      <c r="J385" s="9">
        <f>SUM(J380:J384)</f>
        <v>223</v>
      </c>
      <c r="K385" s="1"/>
      <c r="L385" s="9">
        <f>SUM(L380:L384)</f>
        <v>273629</v>
      </c>
      <c r="M385" s="1"/>
      <c r="N385" s="9">
        <f>SUM(N380:N384)</f>
        <v>0</v>
      </c>
      <c r="O385" s="1"/>
      <c r="P385" s="9">
        <f>SUM(P380:P384)</f>
        <v>3969349</v>
      </c>
      <c r="Q385" s="1"/>
      <c r="R385" s="9">
        <f>SUM(R380:R384)</f>
        <v>19080</v>
      </c>
      <c r="S385" s="1"/>
      <c r="T385" s="9"/>
      <c r="U385" s="9">
        <f>SUM(U380:U384)</f>
        <v>3815704.93</v>
      </c>
      <c r="V385" s="1"/>
      <c r="W385" s="9"/>
      <c r="X385" s="9">
        <f>SUM(X380:X384)</f>
        <v>789673.17</v>
      </c>
      <c r="Y385" s="1"/>
      <c r="Z385" s="9"/>
      <c r="AA385" s="9">
        <f>SUM(AA380:AA384)</f>
        <v>0</v>
      </c>
      <c r="AB385" s="1"/>
      <c r="AC385" s="9"/>
      <c r="AD385" s="9">
        <f>SUM(AD380:AD384)</f>
        <v>157907.39</v>
      </c>
      <c r="AE385" s="1"/>
      <c r="AF385" s="9"/>
      <c r="AG385" s="9">
        <f>SUM(AG380:AG384)</f>
        <v>1.5</v>
      </c>
      <c r="AH385" s="1"/>
      <c r="AI385" s="9"/>
      <c r="AJ385" s="9">
        <f>SUM(AJ380:AJ384)</f>
        <v>2868620.87</v>
      </c>
      <c r="AK385" s="1"/>
      <c r="AL385" s="9"/>
      <c r="AM385" s="9">
        <f>SUM(AM380:AM384)</f>
        <v>-498</v>
      </c>
      <c r="AN385" s="1"/>
      <c r="AO385" s="9"/>
      <c r="AP385" s="9">
        <f>SUM(AP380:AP384)</f>
        <v>0</v>
      </c>
    </row>
    <row r="386" spans="2:42" ht="12">
      <c r="B386" s="44"/>
      <c r="C386" s="44"/>
      <c r="D386" s="47" t="s">
        <v>351</v>
      </c>
      <c r="E386" s="44" t="s">
        <v>32</v>
      </c>
      <c r="F386" s="49">
        <f>SUM(F377+F385)</f>
        <v>15084146</v>
      </c>
      <c r="G386" s="44"/>
      <c r="H386" s="49">
        <f>SUM(H377+H385)</f>
        <v>3790650</v>
      </c>
      <c r="I386" s="44"/>
      <c r="J386" s="49">
        <f>SUM(J377+J385)</f>
        <v>5716</v>
      </c>
      <c r="K386" s="44"/>
      <c r="L386" s="49">
        <f>SUM(L377+L385)</f>
        <v>1167718</v>
      </c>
      <c r="M386" s="44"/>
      <c r="N386" s="49">
        <f>SUM(N377+N385)</f>
        <v>1078</v>
      </c>
      <c r="O386" s="44"/>
      <c r="P386" s="49">
        <f>SUM(P377+P385)</f>
        <v>10040689</v>
      </c>
      <c r="Q386" s="44"/>
      <c r="R386" s="49">
        <f>SUM(R377+R385)</f>
        <v>78295</v>
      </c>
      <c r="S386" s="1"/>
      <c r="T386" s="9"/>
      <c r="U386" s="9">
        <f>SUM(U377+U385)</f>
        <v>10477946.63</v>
      </c>
      <c r="V386" s="1"/>
      <c r="W386" s="9"/>
      <c r="X386" s="9">
        <f>SUM(X377+X385)</f>
        <v>3352553.82</v>
      </c>
      <c r="Y386" s="1"/>
      <c r="Z386" s="9"/>
      <c r="AA386" s="9">
        <f>SUM(AA377+AA385)</f>
        <v>52091.71</v>
      </c>
      <c r="AB386" s="1"/>
      <c r="AC386" s="9"/>
      <c r="AD386" s="9">
        <f>SUM(AD377+AD385)</f>
        <v>670395.09</v>
      </c>
      <c r="AE386" s="1"/>
      <c r="AF386" s="9"/>
      <c r="AG386" s="9">
        <f>SUM(AG377+AG385)</f>
        <v>4988.21</v>
      </c>
      <c r="AH386" s="1"/>
      <c r="AI386" s="9"/>
      <c r="AJ386" s="9">
        <f>SUM(AJ377+AJ385)</f>
        <v>6257068.46</v>
      </c>
      <c r="AK386" s="1"/>
      <c r="AL386" s="9"/>
      <c r="AM386" s="9">
        <f>SUM(AM377+AM385)</f>
        <v>140849.34000000003</v>
      </c>
      <c r="AN386" s="1"/>
      <c r="AO386" s="9"/>
      <c r="AP386" s="9">
        <f>SUM(AP377+AP385)</f>
        <v>0</v>
      </c>
    </row>
    <row r="387" spans="5:41" ht="12">
      <c r="E387" s="1"/>
      <c r="G387" s="1"/>
      <c r="I387" s="1"/>
      <c r="K387" s="1"/>
      <c r="M387" s="1"/>
      <c r="N387" s="4"/>
      <c r="O387" s="1"/>
      <c r="P387" s="4"/>
      <c r="Q387" s="1"/>
      <c r="S387" s="1"/>
      <c r="T387" s="1"/>
      <c r="V387" s="1"/>
      <c r="W387" s="1"/>
      <c r="Y387" s="1"/>
      <c r="Z387" s="1"/>
      <c r="AB387" s="1"/>
      <c r="AC387" s="1"/>
      <c r="AE387" s="1"/>
      <c r="AF387" s="1"/>
      <c r="AH387" s="1"/>
      <c r="AI387" s="1"/>
      <c r="AK387" s="1"/>
      <c r="AL387" s="1"/>
      <c r="AN387" s="1"/>
      <c r="AO387" s="1"/>
    </row>
    <row r="388" spans="1:42" ht="12">
      <c r="A388" s="1" t="s">
        <v>342</v>
      </c>
      <c r="B388" s="44"/>
      <c r="C388" s="44" t="s">
        <v>169</v>
      </c>
      <c r="D388" s="44"/>
      <c r="E388" s="44" t="s">
        <v>32</v>
      </c>
      <c r="F388" s="53">
        <f>H388+J388+L388+N388+P388+R388</f>
        <v>6623166</v>
      </c>
      <c r="G388" s="44"/>
      <c r="H388" s="54">
        <v>0</v>
      </c>
      <c r="I388" s="44"/>
      <c r="J388" s="54">
        <v>0</v>
      </c>
      <c r="K388" s="44"/>
      <c r="L388" s="54">
        <v>0</v>
      </c>
      <c r="M388" s="44"/>
      <c r="N388" s="54">
        <v>0</v>
      </c>
      <c r="O388" s="44"/>
      <c r="P388" s="54">
        <v>6623166</v>
      </c>
      <c r="Q388" s="44"/>
      <c r="R388" s="54">
        <v>0</v>
      </c>
      <c r="S388" s="1"/>
      <c r="T388" s="11"/>
      <c r="U388" s="11">
        <f>X388+AA388+AD388+AG388+AJ388+AM388</f>
        <v>4943452.75</v>
      </c>
      <c r="V388" s="1"/>
      <c r="W388" s="11"/>
      <c r="X388" s="10">
        <v>0</v>
      </c>
      <c r="Y388" s="1"/>
      <c r="Z388" s="11"/>
      <c r="AA388" s="10">
        <v>0</v>
      </c>
      <c r="AB388" s="1"/>
      <c r="AC388" s="11"/>
      <c r="AD388" s="10">
        <v>0</v>
      </c>
      <c r="AE388" s="1"/>
      <c r="AF388" s="11"/>
      <c r="AG388" s="11">
        <v>0</v>
      </c>
      <c r="AH388" s="1"/>
      <c r="AI388" s="11"/>
      <c r="AJ388" s="11">
        <v>4943452.75</v>
      </c>
      <c r="AK388" s="1"/>
      <c r="AL388" s="11"/>
      <c r="AM388" s="10">
        <v>0</v>
      </c>
      <c r="AN388" s="1"/>
      <c r="AO388" s="11"/>
      <c r="AP388" s="10">
        <v>0</v>
      </c>
    </row>
    <row r="389" spans="5:41" ht="12" hidden="1">
      <c r="E389" s="1"/>
      <c r="G389" s="1"/>
      <c r="I389" s="1"/>
      <c r="K389" s="1"/>
      <c r="M389" s="1"/>
      <c r="N389" s="4"/>
      <c r="O389" s="1"/>
      <c r="P389" s="4"/>
      <c r="Q389" s="1"/>
      <c r="S389" s="1"/>
      <c r="T389" s="1"/>
      <c r="V389" s="1"/>
      <c r="W389" s="1"/>
      <c r="Y389" s="1"/>
      <c r="Z389" s="1"/>
      <c r="AB389" s="1"/>
      <c r="AC389" s="1"/>
      <c r="AE389" s="1"/>
      <c r="AF389" s="1"/>
      <c r="AH389" s="1"/>
      <c r="AI389" s="1"/>
      <c r="AK389" s="1"/>
      <c r="AL389" s="1"/>
      <c r="AN389" s="1"/>
      <c r="AO389" s="1"/>
    </row>
    <row r="390" spans="4:42" ht="12">
      <c r="D390" s="1" t="s">
        <v>352</v>
      </c>
      <c r="E390" s="1" t="s">
        <v>32</v>
      </c>
      <c r="F390" s="9">
        <f>SUM(F116+F194+F215+F254+F279+F363+F386+F388)</f>
        <v>105673368</v>
      </c>
      <c r="G390" s="1"/>
      <c r="H390" s="9">
        <f>SUM(H116+H194+H215+H254+H279+H363+H386+H388)</f>
        <v>51218849</v>
      </c>
      <c r="I390" s="1"/>
      <c r="J390" s="9">
        <f>SUM(J116+J194+J215+J254+J279+J363+J386+J388)</f>
        <v>3768298</v>
      </c>
      <c r="K390" s="1"/>
      <c r="L390" s="9">
        <f>SUM(L116+L194+L215+L254+L279+L363+L386+L388)</f>
        <v>15537798</v>
      </c>
      <c r="M390" s="1"/>
      <c r="N390" s="9">
        <f>SUM(N116+N194+N215+N254+N279+N363+N386+N388)</f>
        <v>613012</v>
      </c>
      <c r="O390" s="1"/>
      <c r="P390" s="9">
        <f>SUM(P116+P194+P215+P254+P279+P363+P386+P388)</f>
        <v>29904841</v>
      </c>
      <c r="Q390" s="1"/>
      <c r="R390" s="9">
        <f>SUM(R116+R194+R215+R254+R279+R363+R386+R388)</f>
        <v>3505700</v>
      </c>
      <c r="S390" s="1"/>
      <c r="T390" s="9"/>
      <c r="U390" s="9" t="e">
        <f>SUM(U116+U194+U215+U254+U279+U363+U386+U388)</f>
        <v>#REF!</v>
      </c>
      <c r="V390" s="1"/>
      <c r="W390" s="9"/>
      <c r="X390" s="9" t="e">
        <f>SUM(X116+X194+X215+X254+X279+X363+X386+X388)</f>
        <v>#REF!</v>
      </c>
      <c r="Y390" s="1"/>
      <c r="Z390" s="9"/>
      <c r="AA390" s="9" t="e">
        <f>SUM(AA116+AA194+AA215+AA254+AA279+AA363+AA386+AA388)</f>
        <v>#REF!</v>
      </c>
      <c r="AB390" s="1"/>
      <c r="AC390" s="9"/>
      <c r="AD390" s="9" t="e">
        <f>SUM(AD116+AD194+AD215+AD254+AD279+AD363+AD386+AD388)</f>
        <v>#REF!</v>
      </c>
      <c r="AE390" s="1"/>
      <c r="AF390" s="9"/>
      <c r="AG390" s="9" t="e">
        <f>SUM(AG116+AG194+AG215+AG254+AG279+AG363+AG386+AG388)</f>
        <v>#REF!</v>
      </c>
      <c r="AH390" s="1"/>
      <c r="AI390" s="9"/>
      <c r="AJ390" s="9" t="e">
        <f>SUM(AJ116+AJ194+AJ215+AJ254+AJ279+AJ363+AJ386+AJ388)</f>
        <v>#REF!</v>
      </c>
      <c r="AK390" s="1"/>
      <c r="AL390" s="9"/>
      <c r="AM390" s="9" t="e">
        <f>SUM(AM116+AM194+AM215+AM254+AM279+AM363+AM386+AM388)</f>
        <v>#REF!</v>
      </c>
      <c r="AN390" s="1"/>
      <c r="AO390" s="9"/>
      <c r="AP390" s="9" t="e">
        <f>SUM(AP116+AP194+AP215+AP254+AP279+AP363+AP386+AP388)</f>
        <v>#REF!</v>
      </c>
    </row>
    <row r="391" spans="5:41" ht="12">
      <c r="E391" s="1"/>
      <c r="G391" s="1"/>
      <c r="I391" s="1"/>
      <c r="K391" s="1"/>
      <c r="M391" s="1"/>
      <c r="N391" s="4"/>
      <c r="O391" s="1"/>
      <c r="P391" s="4"/>
      <c r="Q391" s="1"/>
      <c r="S391" s="1"/>
      <c r="T391" s="1"/>
      <c r="V391" s="1"/>
      <c r="W391" s="1"/>
      <c r="Y391" s="1"/>
      <c r="Z391" s="1"/>
      <c r="AB391" s="1"/>
      <c r="AC391" s="1"/>
      <c r="AE391" s="1"/>
      <c r="AF391" s="1"/>
      <c r="AH391" s="1"/>
      <c r="AI391" s="1"/>
      <c r="AK391" s="1"/>
      <c r="AL391" s="1"/>
      <c r="AN391" s="1"/>
      <c r="AO391" s="1"/>
    </row>
    <row r="392" spans="2:41" ht="12">
      <c r="B392" s="44" t="s">
        <v>489</v>
      </c>
      <c r="C392" s="44"/>
      <c r="D392" s="47"/>
      <c r="E392" s="44" t="s">
        <v>32</v>
      </c>
      <c r="F392" s="44"/>
      <c r="G392" s="44"/>
      <c r="H392" s="48"/>
      <c r="I392" s="44"/>
      <c r="J392" s="48"/>
      <c r="K392" s="44"/>
      <c r="L392" s="48"/>
      <c r="M392" s="44"/>
      <c r="N392" s="48"/>
      <c r="O392" s="44"/>
      <c r="P392" s="48"/>
      <c r="Q392" s="44"/>
      <c r="R392" s="48"/>
      <c r="S392" s="1"/>
      <c r="T392" s="1"/>
      <c r="V392" s="1"/>
      <c r="W392" s="1"/>
      <c r="Y392" s="1"/>
      <c r="Z392" s="1"/>
      <c r="AB392" s="1"/>
      <c r="AC392" s="1"/>
      <c r="AE392" s="1"/>
      <c r="AF392" s="1"/>
      <c r="AH392" s="1"/>
      <c r="AI392" s="1"/>
      <c r="AK392" s="1"/>
      <c r="AL392" s="1"/>
      <c r="AN392" s="1"/>
      <c r="AO392" s="1"/>
    </row>
    <row r="393" spans="1:42" ht="12">
      <c r="A393" s="8" t="s">
        <v>343</v>
      </c>
      <c r="D393" s="1" t="s">
        <v>490</v>
      </c>
      <c r="E393" s="1" t="s">
        <v>32</v>
      </c>
      <c r="F393" s="11">
        <f>H393+J393+L393+N393+P393+R393</f>
        <v>4560627</v>
      </c>
      <c r="G393" s="1"/>
      <c r="H393" s="10">
        <v>0</v>
      </c>
      <c r="I393" s="1"/>
      <c r="J393" s="10">
        <v>0</v>
      </c>
      <c r="K393" s="1"/>
      <c r="L393" s="10">
        <v>0</v>
      </c>
      <c r="M393" s="1"/>
      <c r="N393" s="10">
        <v>0</v>
      </c>
      <c r="O393" s="1"/>
      <c r="P393" s="10">
        <v>4560627</v>
      </c>
      <c r="Q393" s="1"/>
      <c r="R393" s="10">
        <v>0</v>
      </c>
      <c r="S393" s="1"/>
      <c r="T393" s="11"/>
      <c r="U393" s="11">
        <f>X393+AA393+AD393+AG393+AJ393+AM393</f>
        <v>0</v>
      </c>
      <c r="V393" s="1"/>
      <c r="W393" s="11"/>
      <c r="X393" s="10">
        <v>0</v>
      </c>
      <c r="Y393" s="1"/>
      <c r="Z393" s="11"/>
      <c r="AA393" s="10">
        <v>0</v>
      </c>
      <c r="AB393" s="1"/>
      <c r="AC393" s="11"/>
      <c r="AD393" s="10">
        <v>0</v>
      </c>
      <c r="AE393" s="1"/>
      <c r="AF393" s="11"/>
      <c r="AG393" s="11">
        <v>0</v>
      </c>
      <c r="AH393" s="1"/>
      <c r="AI393" s="11"/>
      <c r="AJ393" s="11">
        <v>0</v>
      </c>
      <c r="AK393" s="1" t="s">
        <v>32</v>
      </c>
      <c r="AL393" s="11"/>
      <c r="AM393" s="10">
        <v>0</v>
      </c>
      <c r="AN393" s="1" t="s">
        <v>32</v>
      </c>
      <c r="AO393" s="11"/>
      <c r="AP393" s="10">
        <v>23900</v>
      </c>
    </row>
    <row r="394" spans="2:41" ht="12">
      <c r="B394" s="44"/>
      <c r="C394" s="44"/>
      <c r="D394" s="47"/>
      <c r="E394" s="44"/>
      <c r="F394" s="44"/>
      <c r="G394" s="44"/>
      <c r="H394" s="48"/>
      <c r="I394" s="44"/>
      <c r="J394" s="48"/>
      <c r="K394" s="44"/>
      <c r="L394" s="48"/>
      <c r="M394" s="44"/>
      <c r="N394" s="48"/>
      <c r="O394" s="44"/>
      <c r="P394" s="48"/>
      <c r="Q394" s="44"/>
      <c r="R394" s="48"/>
      <c r="S394" s="1"/>
      <c r="T394" s="1"/>
      <c r="V394" s="1"/>
      <c r="W394" s="1"/>
      <c r="Y394" s="1"/>
      <c r="Z394" s="1"/>
      <c r="AB394" s="1"/>
      <c r="AC394" s="1"/>
      <c r="AE394" s="1"/>
      <c r="AF394" s="1"/>
      <c r="AH394" s="1"/>
      <c r="AI394" s="1"/>
      <c r="AK394" s="1"/>
      <c r="AL394" s="1"/>
      <c r="AN394" s="1"/>
      <c r="AO394" s="1"/>
    </row>
    <row r="395" spans="4:42" ht="12.75" thickBot="1">
      <c r="D395" s="2" t="s">
        <v>353</v>
      </c>
      <c r="E395" s="1" t="s">
        <v>32</v>
      </c>
      <c r="F395" s="57">
        <f>SUM(F390+F393)</f>
        <v>110233995</v>
      </c>
      <c r="G395" s="8"/>
      <c r="H395" s="57">
        <f>SUM(H390+H393)</f>
        <v>51218849</v>
      </c>
      <c r="I395" s="8"/>
      <c r="J395" s="57">
        <f>SUM(J390+J393)</f>
        <v>3768298</v>
      </c>
      <c r="K395" s="8"/>
      <c r="L395" s="57">
        <f>SUM(L390+L393)</f>
        <v>15537798</v>
      </c>
      <c r="M395" s="8"/>
      <c r="N395" s="57">
        <f>SUM(N390+N393)</f>
        <v>613012</v>
      </c>
      <c r="O395" s="8"/>
      <c r="P395" s="57">
        <f>SUM(P390+P393)</f>
        <v>34465468</v>
      </c>
      <c r="Q395" s="8"/>
      <c r="R395" s="57">
        <f>SUM(R390+R393)</f>
        <v>3505700</v>
      </c>
      <c r="S395" s="1"/>
      <c r="T395" s="58" t="s">
        <v>42</v>
      </c>
      <c r="U395" s="58" t="e">
        <f>SUM(U390+U393)</f>
        <v>#REF!</v>
      </c>
      <c r="V395" s="8"/>
      <c r="W395" s="58" t="s">
        <v>42</v>
      </c>
      <c r="X395" s="58" t="e">
        <f>SUM(X390+X393)</f>
        <v>#REF!</v>
      </c>
      <c r="Y395" s="8"/>
      <c r="Z395" s="58" t="s">
        <v>42</v>
      </c>
      <c r="AA395" s="58" t="e">
        <f>SUM(AA390+AA393)</f>
        <v>#REF!</v>
      </c>
      <c r="AB395" s="8"/>
      <c r="AC395" s="58" t="s">
        <v>42</v>
      </c>
      <c r="AD395" s="58" t="e">
        <f>SUM(AD390+AD393)</f>
        <v>#REF!</v>
      </c>
      <c r="AE395" s="8"/>
      <c r="AF395" s="58" t="s">
        <v>42</v>
      </c>
      <c r="AG395" s="58" t="e">
        <f>SUM(AG390+AG393)</f>
        <v>#REF!</v>
      </c>
      <c r="AH395" s="8"/>
      <c r="AI395" s="58" t="s">
        <v>42</v>
      </c>
      <c r="AJ395" s="58" t="e">
        <f>SUM(AJ390+AJ393)</f>
        <v>#REF!</v>
      </c>
      <c r="AK395" s="8"/>
      <c r="AL395" s="58" t="s">
        <v>42</v>
      </c>
      <c r="AM395" s="58" t="e">
        <f>SUM(AM390+AM393)</f>
        <v>#REF!</v>
      </c>
      <c r="AN395" s="8"/>
      <c r="AO395" s="58" t="s">
        <v>42</v>
      </c>
      <c r="AP395" s="58" t="e">
        <f>SUM(AP390+AP393)</f>
        <v>#REF!</v>
      </c>
    </row>
    <row r="396" spans="5:41" ht="12.75" thickTop="1">
      <c r="E396" s="1"/>
      <c r="G396" s="1"/>
      <c r="I396" s="1"/>
      <c r="K396" s="1"/>
      <c r="M396" s="1"/>
      <c r="O396" s="1"/>
      <c r="Q396" s="1"/>
      <c r="S396" s="1"/>
      <c r="T396" s="1"/>
      <c r="V396" s="1"/>
      <c r="W396" s="1"/>
      <c r="Y396" s="1"/>
      <c r="Z396" s="1"/>
      <c r="AB396" s="1"/>
      <c r="AC396" s="1"/>
      <c r="AE396" s="1"/>
      <c r="AF396" s="1"/>
      <c r="AH396" s="1"/>
      <c r="AI396" s="1"/>
      <c r="AK396" s="1"/>
      <c r="AL396" s="1"/>
      <c r="AN396" s="1"/>
      <c r="AO396" s="1"/>
    </row>
    <row r="397" spans="1:41" ht="12">
      <c r="A397" s="1" t="s">
        <v>265</v>
      </c>
      <c r="E397" s="1"/>
      <c r="G397" s="1"/>
      <c r="I397" s="1"/>
      <c r="K397" s="1"/>
      <c r="M397" s="1"/>
      <c r="O397" s="1"/>
      <c r="Q397" s="1"/>
      <c r="S397" s="1"/>
      <c r="T397" s="1"/>
      <c r="V397" s="1"/>
      <c r="W397" s="1"/>
      <c r="Y397" s="1"/>
      <c r="Z397" s="1"/>
      <c r="AB397" s="1"/>
      <c r="AC397" s="1"/>
      <c r="AE397" s="1"/>
      <c r="AF397" s="1"/>
      <c r="AH397" s="1"/>
      <c r="AI397" s="1"/>
      <c r="AK397" s="1"/>
      <c r="AL397" s="1"/>
      <c r="AN397" s="1"/>
      <c r="AO397" s="1"/>
    </row>
    <row r="398" spans="5:41" ht="14.25" customHeight="1" hidden="1">
      <c r="E398" s="1"/>
      <c r="F398" s="1">
        <v>52405007</v>
      </c>
      <c r="G398" s="1"/>
      <c r="H398" s="4">
        <f>F116</f>
        <v>45122235</v>
      </c>
      <c r="I398" s="1"/>
      <c r="J398" s="4">
        <f aca="true" t="shared" si="33" ref="J398:J405">+F398-H398</f>
        <v>7282772</v>
      </c>
      <c r="K398" s="1"/>
      <c r="M398" s="1"/>
      <c r="O398" s="1"/>
      <c r="Q398" s="1"/>
      <c r="S398" s="1"/>
      <c r="T398" s="1"/>
      <c r="V398" s="1"/>
      <c r="W398" s="1"/>
      <c r="Y398" s="1"/>
      <c r="Z398" s="1"/>
      <c r="AB398" s="1"/>
      <c r="AC398" s="1"/>
      <c r="AE398" s="1"/>
      <c r="AF398" s="1"/>
      <c r="AH398" s="1"/>
      <c r="AI398" s="1"/>
      <c r="AK398" s="1"/>
      <c r="AL398" s="1"/>
      <c r="AN398" s="1"/>
      <c r="AO398" s="1"/>
    </row>
    <row r="399" spans="1:41" ht="14.25" customHeight="1" hidden="1">
      <c r="A399" s="8"/>
      <c r="E399" s="1"/>
      <c r="F399" s="1">
        <v>2288264</v>
      </c>
      <c r="G399" s="1"/>
      <c r="H399" s="4">
        <f>F194</f>
        <v>2368106</v>
      </c>
      <c r="I399" s="1"/>
      <c r="J399" s="4">
        <f t="shared" si="33"/>
        <v>-79842</v>
      </c>
      <c r="K399" s="1"/>
      <c r="M399" s="1"/>
      <c r="O399" s="1"/>
      <c r="Q399" s="1"/>
      <c r="S399" s="1"/>
      <c r="T399" s="1"/>
      <c r="V399" s="1"/>
      <c r="W399" s="1"/>
      <c r="Y399" s="1"/>
      <c r="Z399" s="1"/>
      <c r="AB399" s="1"/>
      <c r="AC399" s="1"/>
      <c r="AE399" s="1"/>
      <c r="AF399" s="1"/>
      <c r="AH399" s="1"/>
      <c r="AI399" s="1"/>
      <c r="AK399" s="1"/>
      <c r="AL399" s="1"/>
      <c r="AN399" s="1"/>
      <c r="AO399" s="1"/>
    </row>
    <row r="400" spans="5:41" ht="12" hidden="1">
      <c r="E400" s="1"/>
      <c r="F400" s="1">
        <v>2607559</v>
      </c>
      <c r="G400" s="1"/>
      <c r="H400" s="4">
        <f>F215</f>
        <v>1352142</v>
      </c>
      <c r="I400" s="1"/>
      <c r="J400" s="4">
        <f t="shared" si="33"/>
        <v>1255417</v>
      </c>
      <c r="K400" s="1"/>
      <c r="M400" s="1"/>
      <c r="O400" s="1"/>
      <c r="Q400" s="1"/>
      <c r="S400" s="1"/>
      <c r="T400" s="1"/>
      <c r="V400" s="1"/>
      <c r="W400" s="1"/>
      <c r="Y400" s="1"/>
      <c r="Z400" s="1"/>
      <c r="AB400" s="1"/>
      <c r="AC400" s="1"/>
      <c r="AE400" s="1"/>
      <c r="AF400" s="1"/>
      <c r="AH400" s="1"/>
      <c r="AI400" s="1"/>
      <c r="AK400" s="1"/>
      <c r="AL400" s="1"/>
      <c r="AN400" s="1"/>
      <c r="AO400" s="1"/>
    </row>
    <row r="401" spans="5:41" ht="12" hidden="1">
      <c r="E401" s="1"/>
      <c r="F401" s="1">
        <v>11945200</v>
      </c>
      <c r="G401" s="1"/>
      <c r="H401" s="4">
        <f>F254</f>
        <v>12377125</v>
      </c>
      <c r="I401" s="1"/>
      <c r="J401" s="4">
        <f t="shared" si="33"/>
        <v>-431925</v>
      </c>
      <c r="K401" s="1"/>
      <c r="M401" s="1"/>
      <c r="O401" s="1"/>
      <c r="Q401" s="1"/>
      <c r="S401" s="1"/>
      <c r="T401" s="1"/>
      <c r="V401" s="1"/>
      <c r="W401" s="1"/>
      <c r="Y401" s="1"/>
      <c r="Z401" s="1"/>
      <c r="AB401" s="1"/>
      <c r="AC401" s="1"/>
      <c r="AE401" s="1"/>
      <c r="AF401" s="1"/>
      <c r="AH401" s="1"/>
      <c r="AI401" s="1"/>
      <c r="AK401" s="1"/>
      <c r="AL401" s="1"/>
      <c r="AN401" s="1"/>
      <c r="AO401" s="1"/>
    </row>
    <row r="402" spans="5:41" ht="12" hidden="1">
      <c r="E402" s="1"/>
      <c r="F402" s="1">
        <v>4590202</v>
      </c>
      <c r="G402" s="1"/>
      <c r="H402" s="4">
        <f>F279</f>
        <v>4261870</v>
      </c>
      <c r="I402" s="1"/>
      <c r="J402" s="4">
        <f t="shared" si="33"/>
        <v>328332</v>
      </c>
      <c r="K402" s="1"/>
      <c r="M402" s="1"/>
      <c r="O402" s="1"/>
      <c r="Q402" s="1"/>
      <c r="S402" s="1"/>
      <c r="T402" s="1"/>
      <c r="V402" s="1"/>
      <c r="W402" s="1"/>
      <c r="Y402" s="1"/>
      <c r="Z402" s="1"/>
      <c r="AB402" s="1"/>
      <c r="AC402" s="1"/>
      <c r="AE402" s="1"/>
      <c r="AF402" s="1"/>
      <c r="AH402" s="1"/>
      <c r="AI402" s="1"/>
      <c r="AK402" s="1"/>
      <c r="AL402" s="1"/>
      <c r="AN402" s="1"/>
      <c r="AO402" s="1"/>
    </row>
    <row r="403" spans="5:41" ht="12" hidden="1">
      <c r="E403" s="1"/>
      <c r="F403" s="1">
        <v>15168843</v>
      </c>
      <c r="G403" s="1"/>
      <c r="H403" s="4">
        <f>F363</f>
        <v>18484578</v>
      </c>
      <c r="I403" s="1"/>
      <c r="J403" s="4">
        <f t="shared" si="33"/>
        <v>-3315735</v>
      </c>
      <c r="K403" s="1"/>
      <c r="M403" s="1"/>
      <c r="O403" s="1"/>
      <c r="Q403" s="1"/>
      <c r="S403" s="1"/>
      <c r="T403" s="1"/>
      <c r="V403" s="1"/>
      <c r="W403" s="1"/>
      <c r="Y403" s="1"/>
      <c r="Z403" s="1"/>
      <c r="AB403" s="1"/>
      <c r="AC403" s="1"/>
      <c r="AE403" s="1"/>
      <c r="AF403" s="1"/>
      <c r="AH403" s="1"/>
      <c r="AI403" s="1"/>
      <c r="AK403" s="1"/>
      <c r="AL403" s="1"/>
      <c r="AN403" s="1"/>
      <c r="AO403" s="1"/>
    </row>
    <row r="404" spans="5:41" ht="12" hidden="1">
      <c r="E404" s="1"/>
      <c r="F404" s="1">
        <v>10477947</v>
      </c>
      <c r="G404" s="1"/>
      <c r="H404" s="4">
        <f>F386</f>
        <v>15084146</v>
      </c>
      <c r="I404" s="1"/>
      <c r="J404" s="4">
        <f t="shared" si="33"/>
        <v>-4606199</v>
      </c>
      <c r="K404" s="1"/>
      <c r="M404" s="1"/>
      <c r="O404" s="1"/>
      <c r="Q404" s="1"/>
      <c r="S404" s="1"/>
      <c r="T404" s="1"/>
      <c r="V404" s="1"/>
      <c r="W404" s="1"/>
      <c r="Y404" s="1"/>
      <c r="Z404" s="1"/>
      <c r="AB404" s="1"/>
      <c r="AC404" s="1"/>
      <c r="AE404" s="1"/>
      <c r="AF404" s="1"/>
      <c r="AH404" s="1"/>
      <c r="AI404" s="1"/>
      <c r="AK404" s="1"/>
      <c r="AL404" s="1"/>
      <c r="AN404" s="1"/>
      <c r="AO404" s="1"/>
    </row>
    <row r="405" spans="5:41" ht="12" hidden="1">
      <c r="E405" s="1"/>
      <c r="F405" s="1">
        <v>4943453</v>
      </c>
      <c r="G405" s="1"/>
      <c r="H405" s="4">
        <f>F388</f>
        <v>6623166</v>
      </c>
      <c r="I405" s="1"/>
      <c r="J405" s="4">
        <f t="shared" si="33"/>
        <v>-1679713</v>
      </c>
      <c r="K405" s="1"/>
      <c r="M405" s="1"/>
      <c r="O405" s="1"/>
      <c r="Q405" s="1"/>
      <c r="S405" s="1"/>
      <c r="T405" s="1"/>
      <c r="V405" s="1"/>
      <c r="W405" s="1"/>
      <c r="Y405" s="1"/>
      <c r="Z405" s="1"/>
      <c r="AB405" s="1"/>
      <c r="AC405" s="1"/>
      <c r="AE405" s="1"/>
      <c r="AF405" s="1"/>
      <c r="AH405" s="1"/>
      <c r="AI405" s="1"/>
      <c r="AK405" s="1"/>
      <c r="AL405" s="1"/>
      <c r="AN405" s="1"/>
      <c r="AO405" s="1"/>
    </row>
    <row r="406" spans="5:41" ht="12" hidden="1">
      <c r="E406" s="1"/>
      <c r="F406" s="1">
        <f>SUM(F398:F405)</f>
        <v>104426475</v>
      </c>
      <c r="G406" s="1"/>
      <c r="H406" s="4">
        <f>SUM(H398:H405)</f>
        <v>105673368</v>
      </c>
      <c r="I406" s="1"/>
      <c r="J406" s="4">
        <f>SUM(J398:J405)</f>
        <v>-1246893</v>
      </c>
      <c r="K406" s="1"/>
      <c r="M406" s="1"/>
      <c r="O406" s="1"/>
      <c r="Q406" s="1"/>
      <c r="S406" s="1"/>
      <c r="T406" s="1"/>
      <c r="V406" s="1"/>
      <c r="W406" s="1"/>
      <c r="Y406" s="1"/>
      <c r="Z406" s="1"/>
      <c r="AB406" s="1"/>
      <c r="AC406" s="1"/>
      <c r="AE406" s="1"/>
      <c r="AF406" s="1"/>
      <c r="AH406" s="1"/>
      <c r="AI406" s="1"/>
      <c r="AK406" s="1"/>
      <c r="AL406" s="1"/>
      <c r="AN406" s="1"/>
      <c r="AO406" s="1"/>
    </row>
    <row r="407" spans="5:41" ht="12" hidden="1">
      <c r="E407" s="1"/>
      <c r="G407" s="1"/>
      <c r="I407" s="1"/>
      <c r="K407" s="1"/>
      <c r="M407" s="1"/>
      <c r="O407" s="1"/>
      <c r="Q407" s="1"/>
      <c r="S407" s="1"/>
      <c r="T407" s="1"/>
      <c r="V407" s="1"/>
      <c r="W407" s="1"/>
      <c r="Y407" s="1"/>
      <c r="Z407" s="1"/>
      <c r="AB407" s="1"/>
      <c r="AC407" s="1"/>
      <c r="AE407" s="1"/>
      <c r="AF407" s="1"/>
      <c r="AH407" s="1"/>
      <c r="AI407" s="1"/>
      <c r="AK407" s="1"/>
      <c r="AL407" s="1"/>
      <c r="AN407" s="1"/>
      <c r="AO407" s="1"/>
    </row>
    <row r="408" spans="5:41" ht="12">
      <c r="E408" s="1"/>
      <c r="G408" s="1"/>
      <c r="I408" s="1"/>
      <c r="K408" s="1"/>
      <c r="M408" s="1"/>
      <c r="O408" s="1"/>
      <c r="Q408" s="1"/>
      <c r="S408" s="1"/>
      <c r="T408" s="1"/>
      <c r="V408" s="1"/>
      <c r="W408" s="1"/>
      <c r="Y408" s="1"/>
      <c r="Z408" s="1"/>
      <c r="AB408" s="1"/>
      <c r="AC408" s="1"/>
      <c r="AE408" s="1"/>
      <c r="AF408" s="1"/>
      <c r="AH408" s="1"/>
      <c r="AI408" s="1"/>
      <c r="AK408" s="1"/>
      <c r="AL408" s="1"/>
      <c r="AN408" s="1"/>
      <c r="AO408" s="1"/>
    </row>
    <row r="409" spans="5:41" ht="12">
      <c r="E409" s="1"/>
      <c r="G409" s="1"/>
      <c r="I409" s="1"/>
      <c r="K409" s="1"/>
      <c r="M409" s="1"/>
      <c r="O409" s="1"/>
      <c r="Q409" s="1"/>
      <c r="S409" s="1"/>
      <c r="T409" s="1"/>
      <c r="V409" s="1"/>
      <c r="W409" s="1"/>
      <c r="Y409" s="1"/>
      <c r="Z409" s="1"/>
      <c r="AB409" s="1"/>
      <c r="AC409" s="1"/>
      <c r="AE409" s="1"/>
      <c r="AF409" s="1"/>
      <c r="AH409" s="1"/>
      <c r="AI409" s="1"/>
      <c r="AK409" s="1"/>
      <c r="AL409" s="1"/>
      <c r="AN409" s="1"/>
      <c r="AO409" s="1"/>
    </row>
    <row r="410" spans="5:41" ht="12">
      <c r="E410" s="1"/>
      <c r="G410" s="1"/>
      <c r="I410" s="1"/>
      <c r="K410" s="1"/>
      <c r="M410" s="1"/>
      <c r="O410" s="1"/>
      <c r="Q410" s="1"/>
      <c r="S410" s="1"/>
      <c r="T410" s="1"/>
      <c r="V410" s="1"/>
      <c r="W410" s="1"/>
      <c r="Y410" s="1"/>
      <c r="Z410" s="1"/>
      <c r="AB410" s="1"/>
      <c r="AC410" s="1"/>
      <c r="AE410" s="1"/>
      <c r="AF410" s="1"/>
      <c r="AH410" s="1"/>
      <c r="AI410" s="1"/>
      <c r="AK410" s="1"/>
      <c r="AL410" s="1"/>
      <c r="AN410" s="1"/>
      <c r="AO410" s="1"/>
    </row>
    <row r="411" spans="5:41" ht="12">
      <c r="E411" s="1"/>
      <c r="G411" s="1"/>
      <c r="I411" s="1"/>
      <c r="K411" s="1"/>
      <c r="M411" s="1"/>
      <c r="O411" s="1"/>
      <c r="Q411" s="1"/>
      <c r="S411" s="1"/>
      <c r="T411" s="1"/>
      <c r="V411" s="1"/>
      <c r="W411" s="1"/>
      <c r="Y411" s="1"/>
      <c r="Z411" s="1"/>
      <c r="AB411" s="1"/>
      <c r="AC411" s="1"/>
      <c r="AE411" s="1"/>
      <c r="AF411" s="1"/>
      <c r="AH411" s="1"/>
      <c r="AI411" s="1"/>
      <c r="AK411" s="1"/>
      <c r="AL411" s="1"/>
      <c r="AN411" s="1"/>
      <c r="AO411" s="1"/>
    </row>
    <row r="412" spans="5:41" ht="12">
      <c r="E412" s="1"/>
      <c r="G412" s="1"/>
      <c r="I412" s="1"/>
      <c r="K412" s="1"/>
      <c r="M412" s="1"/>
      <c r="O412" s="1"/>
      <c r="Q412" s="1"/>
      <c r="S412" s="1"/>
      <c r="T412" s="1"/>
      <c r="V412" s="1"/>
      <c r="W412" s="1"/>
      <c r="Y412" s="1"/>
      <c r="Z412" s="1"/>
      <c r="AB412" s="1"/>
      <c r="AC412" s="1"/>
      <c r="AE412" s="1"/>
      <c r="AF412" s="1"/>
      <c r="AH412" s="1"/>
      <c r="AI412" s="1"/>
      <c r="AK412" s="1"/>
      <c r="AL412" s="1"/>
      <c r="AN412" s="1"/>
      <c r="AO412" s="1"/>
    </row>
    <row r="413" spans="5:41" ht="12">
      <c r="E413" s="1"/>
      <c r="G413" s="1"/>
      <c r="I413" s="1"/>
      <c r="K413" s="1"/>
      <c r="M413" s="1"/>
      <c r="O413" s="1"/>
      <c r="Q413" s="1"/>
      <c r="S413" s="1"/>
      <c r="T413" s="1"/>
      <c r="V413" s="1"/>
      <c r="W413" s="1"/>
      <c r="Y413" s="1"/>
      <c r="Z413" s="1"/>
      <c r="AB413" s="1"/>
      <c r="AC413" s="1"/>
      <c r="AE413" s="1"/>
      <c r="AF413" s="1"/>
      <c r="AH413" s="1"/>
      <c r="AI413" s="1"/>
      <c r="AK413" s="1"/>
      <c r="AL413" s="1"/>
      <c r="AN413" s="1"/>
      <c r="AO413" s="1"/>
    </row>
    <row r="414" spans="5:41" ht="12">
      <c r="E414" s="1"/>
      <c r="G414" s="1"/>
      <c r="I414" s="1"/>
      <c r="K414" s="1"/>
      <c r="M414" s="1"/>
      <c r="O414" s="1"/>
      <c r="Q414" s="1"/>
      <c r="S414" s="1"/>
      <c r="T414" s="1"/>
      <c r="V414" s="1"/>
      <c r="W414" s="1"/>
      <c r="Y414" s="1"/>
      <c r="Z414" s="1"/>
      <c r="AB414" s="1"/>
      <c r="AC414" s="1"/>
      <c r="AE414" s="1"/>
      <c r="AF414" s="1"/>
      <c r="AH414" s="1"/>
      <c r="AI414" s="1"/>
      <c r="AK414" s="1"/>
      <c r="AL414" s="1"/>
      <c r="AN414" s="1"/>
      <c r="AO414" s="1"/>
    </row>
    <row r="415" spans="5:41" ht="12">
      <c r="E415" s="1"/>
      <c r="G415" s="1"/>
      <c r="I415" s="1"/>
      <c r="K415" s="1"/>
      <c r="M415" s="1"/>
      <c r="O415" s="1"/>
      <c r="Q415" s="1"/>
      <c r="S415" s="1"/>
      <c r="T415" s="1"/>
      <c r="V415" s="1"/>
      <c r="W415" s="1"/>
      <c r="Y415" s="1"/>
      <c r="Z415" s="1"/>
      <c r="AB415" s="1"/>
      <c r="AC415" s="1"/>
      <c r="AE415" s="1"/>
      <c r="AF415" s="1"/>
      <c r="AH415" s="1"/>
      <c r="AI415" s="1"/>
      <c r="AK415" s="1"/>
      <c r="AL415" s="1"/>
      <c r="AN415" s="1"/>
      <c r="AO415" s="1"/>
    </row>
    <row r="416" spans="5:41" ht="12">
      <c r="E416" s="1"/>
      <c r="G416" s="1"/>
      <c r="I416" s="1"/>
      <c r="K416" s="1"/>
      <c r="M416" s="1"/>
      <c r="O416" s="1"/>
      <c r="Q416" s="1"/>
      <c r="S416" s="1"/>
      <c r="T416" s="1"/>
      <c r="V416" s="1"/>
      <c r="W416" s="1"/>
      <c r="Y416" s="1"/>
      <c r="Z416" s="1"/>
      <c r="AB416" s="1"/>
      <c r="AC416" s="1"/>
      <c r="AE416" s="1"/>
      <c r="AF416" s="1"/>
      <c r="AH416" s="1"/>
      <c r="AI416" s="1"/>
      <c r="AK416" s="1"/>
      <c r="AL416" s="1"/>
      <c r="AN416" s="1"/>
      <c r="AO416" s="1"/>
    </row>
    <row r="417" spans="5:41" ht="12">
      <c r="E417" s="1"/>
      <c r="G417" s="1"/>
      <c r="I417" s="1"/>
      <c r="K417" s="1"/>
      <c r="M417" s="1"/>
      <c r="O417" s="1"/>
      <c r="Q417" s="1"/>
      <c r="S417" s="1"/>
      <c r="T417" s="1"/>
      <c r="V417" s="1"/>
      <c r="W417" s="1"/>
      <c r="Y417" s="1"/>
      <c r="Z417" s="1"/>
      <c r="AB417" s="1"/>
      <c r="AC417" s="1"/>
      <c r="AE417" s="1"/>
      <c r="AF417" s="1"/>
      <c r="AH417" s="1"/>
      <c r="AI417" s="1"/>
      <c r="AK417" s="1"/>
      <c r="AL417" s="1"/>
      <c r="AN417" s="1"/>
      <c r="AO417" s="1"/>
    </row>
    <row r="418" spans="5:41" ht="12">
      <c r="E418" s="1"/>
      <c r="G418" s="1"/>
      <c r="I418" s="1"/>
      <c r="K418" s="1"/>
      <c r="M418" s="1"/>
      <c r="O418" s="1"/>
      <c r="Q418" s="1"/>
      <c r="S418" s="1"/>
      <c r="T418" s="1"/>
      <c r="V418" s="1"/>
      <c r="W418" s="1"/>
      <c r="Y418" s="1"/>
      <c r="Z418" s="1"/>
      <c r="AB418" s="1"/>
      <c r="AC418" s="1"/>
      <c r="AE418" s="1"/>
      <c r="AF418" s="1"/>
      <c r="AH418" s="1"/>
      <c r="AI418" s="1"/>
      <c r="AK418" s="1"/>
      <c r="AL418" s="1"/>
      <c r="AN418" s="1"/>
      <c r="AO418" s="1"/>
    </row>
    <row r="419" spans="5:41" ht="12">
      <c r="E419" s="1"/>
      <c r="G419" s="1"/>
      <c r="I419" s="1"/>
      <c r="K419" s="1"/>
      <c r="M419" s="1"/>
      <c r="O419" s="1"/>
      <c r="Q419" s="1"/>
      <c r="S419" s="1"/>
      <c r="T419" s="1"/>
      <c r="V419" s="1"/>
      <c r="W419" s="1"/>
      <c r="Y419" s="1"/>
      <c r="Z419" s="1"/>
      <c r="AB419" s="1"/>
      <c r="AC419" s="1"/>
      <c r="AE419" s="1"/>
      <c r="AF419" s="1"/>
      <c r="AH419" s="1"/>
      <c r="AI419" s="1"/>
      <c r="AK419" s="1"/>
      <c r="AL419" s="1"/>
      <c r="AN419" s="1"/>
      <c r="AO419" s="1"/>
    </row>
    <row r="420" spans="5:41" ht="12">
      <c r="E420" s="1"/>
      <c r="G420" s="1"/>
      <c r="I420" s="1"/>
      <c r="K420" s="1"/>
      <c r="M420" s="1"/>
      <c r="O420" s="1"/>
      <c r="Q420" s="1"/>
      <c r="S420" s="1"/>
      <c r="T420" s="1"/>
      <c r="V420" s="1"/>
      <c r="W420" s="1"/>
      <c r="Y420" s="1"/>
      <c r="Z420" s="1"/>
      <c r="AB420" s="1"/>
      <c r="AC420" s="1"/>
      <c r="AE420" s="1"/>
      <c r="AF420" s="1"/>
      <c r="AH420" s="1"/>
      <c r="AI420" s="1"/>
      <c r="AK420" s="1"/>
      <c r="AL420" s="1"/>
      <c r="AN420" s="1"/>
      <c r="AO420" s="1"/>
    </row>
    <row r="421" spans="5:41" ht="12">
      <c r="E421" s="1"/>
      <c r="G421" s="1"/>
      <c r="I421" s="1"/>
      <c r="K421" s="1"/>
      <c r="M421" s="1"/>
      <c r="O421" s="1"/>
      <c r="Q421" s="1"/>
      <c r="S421" s="1"/>
      <c r="T421" s="1"/>
      <c r="V421" s="1"/>
      <c r="W421" s="1"/>
      <c r="Y421" s="1"/>
      <c r="Z421" s="1"/>
      <c r="AB421" s="1"/>
      <c r="AC421" s="1"/>
      <c r="AE421" s="1"/>
      <c r="AF421" s="1"/>
      <c r="AH421" s="1"/>
      <c r="AI421" s="1"/>
      <c r="AK421" s="1"/>
      <c r="AL421" s="1"/>
      <c r="AN421" s="1"/>
      <c r="AO421" s="1"/>
    </row>
    <row r="422" spans="5:41" ht="12">
      <c r="E422" s="1"/>
      <c r="G422" s="1"/>
      <c r="I422" s="1"/>
      <c r="K422" s="1"/>
      <c r="M422" s="1"/>
      <c r="O422" s="1"/>
      <c r="Q422" s="1"/>
      <c r="S422" s="1"/>
      <c r="T422" s="1"/>
      <c r="V422" s="1"/>
      <c r="W422" s="1"/>
      <c r="Y422" s="1"/>
      <c r="Z422" s="1"/>
      <c r="AB422" s="1"/>
      <c r="AC422" s="1"/>
      <c r="AE422" s="1"/>
      <c r="AF422" s="1"/>
      <c r="AH422" s="1"/>
      <c r="AI422" s="1"/>
      <c r="AK422" s="1"/>
      <c r="AL422" s="1"/>
      <c r="AN422" s="1"/>
      <c r="AO422" s="1"/>
    </row>
    <row r="423" spans="5:41" ht="12">
      <c r="E423" s="1"/>
      <c r="G423" s="1"/>
      <c r="I423" s="1"/>
      <c r="K423" s="1"/>
      <c r="M423" s="1"/>
      <c r="O423" s="1"/>
      <c r="Q423" s="1"/>
      <c r="S423" s="1"/>
      <c r="T423" s="1"/>
      <c r="V423" s="1"/>
      <c r="W423" s="1"/>
      <c r="Y423" s="1"/>
      <c r="Z423" s="1"/>
      <c r="AB423" s="1"/>
      <c r="AC423" s="1"/>
      <c r="AE423" s="1"/>
      <c r="AF423" s="1"/>
      <c r="AH423" s="1"/>
      <c r="AI423" s="1"/>
      <c r="AK423" s="1"/>
      <c r="AL423" s="1"/>
      <c r="AN423" s="1"/>
      <c r="AO423" s="1"/>
    </row>
    <row r="424" spans="5:41" ht="12">
      <c r="E424" s="1"/>
      <c r="G424" s="1"/>
      <c r="I424" s="1"/>
      <c r="K424" s="1"/>
      <c r="M424" s="1"/>
      <c r="O424" s="1"/>
      <c r="Q424" s="1"/>
      <c r="S424" s="1"/>
      <c r="T424" s="1"/>
      <c r="V424" s="1"/>
      <c r="W424" s="1"/>
      <c r="Y424" s="1"/>
      <c r="Z424" s="1"/>
      <c r="AB424" s="1"/>
      <c r="AC424" s="1"/>
      <c r="AE424" s="1"/>
      <c r="AF424" s="1"/>
      <c r="AH424" s="1"/>
      <c r="AI424" s="1"/>
      <c r="AK424" s="1"/>
      <c r="AL424" s="1"/>
      <c r="AN424" s="1"/>
      <c r="AO424" s="1"/>
    </row>
    <row r="425" spans="5:41" ht="12">
      <c r="E425" s="1"/>
      <c r="G425" s="1"/>
      <c r="I425" s="1"/>
      <c r="K425" s="1"/>
      <c r="M425" s="1"/>
      <c r="O425" s="1"/>
      <c r="Q425" s="1"/>
      <c r="S425" s="1"/>
      <c r="T425" s="1"/>
      <c r="V425" s="1"/>
      <c r="W425" s="1"/>
      <c r="Y425" s="1"/>
      <c r="Z425" s="1"/>
      <c r="AB425" s="1"/>
      <c r="AC425" s="1"/>
      <c r="AE425" s="1"/>
      <c r="AF425" s="1"/>
      <c r="AH425" s="1"/>
      <c r="AI425" s="1"/>
      <c r="AK425" s="1"/>
      <c r="AL425" s="1"/>
      <c r="AN425" s="1"/>
      <c r="AO425" s="1"/>
    </row>
    <row r="426" spans="5:41" ht="12">
      <c r="E426" s="1"/>
      <c r="G426" s="1"/>
      <c r="I426" s="1"/>
      <c r="K426" s="1"/>
      <c r="M426" s="1"/>
      <c r="O426" s="1"/>
      <c r="Q426" s="1"/>
      <c r="S426" s="1"/>
      <c r="T426" s="1"/>
      <c r="V426" s="1"/>
      <c r="W426" s="1"/>
      <c r="Y426" s="1"/>
      <c r="Z426" s="1"/>
      <c r="AB426" s="1"/>
      <c r="AC426" s="1"/>
      <c r="AE426" s="1"/>
      <c r="AF426" s="1"/>
      <c r="AH426" s="1"/>
      <c r="AI426" s="1"/>
      <c r="AK426" s="1"/>
      <c r="AL426" s="1"/>
      <c r="AN426" s="1"/>
      <c r="AO426" s="1"/>
    </row>
    <row r="427" spans="5:41" ht="12">
      <c r="E427" s="1"/>
      <c r="G427" s="1"/>
      <c r="I427" s="1"/>
      <c r="K427" s="1"/>
      <c r="M427" s="1"/>
      <c r="O427" s="1"/>
      <c r="Q427" s="1"/>
      <c r="S427" s="1"/>
      <c r="T427" s="1"/>
      <c r="V427" s="1"/>
      <c r="W427" s="1"/>
      <c r="Y427" s="1"/>
      <c r="Z427" s="1"/>
      <c r="AB427" s="1"/>
      <c r="AC427" s="1"/>
      <c r="AE427" s="1"/>
      <c r="AF427" s="1"/>
      <c r="AH427" s="1"/>
      <c r="AI427" s="1"/>
      <c r="AK427" s="1"/>
      <c r="AL427" s="1"/>
      <c r="AN427" s="1"/>
      <c r="AO427" s="1"/>
    </row>
    <row r="428" spans="5:41" ht="12">
      <c r="E428" s="1"/>
      <c r="G428" s="1"/>
      <c r="I428" s="1"/>
      <c r="K428" s="1"/>
      <c r="M428" s="1"/>
      <c r="O428" s="1"/>
      <c r="Q428" s="1"/>
      <c r="S428" s="1"/>
      <c r="T428" s="1"/>
      <c r="V428" s="1"/>
      <c r="W428" s="1"/>
      <c r="Y428" s="1"/>
      <c r="Z428" s="1"/>
      <c r="AB428" s="1"/>
      <c r="AC428" s="1"/>
      <c r="AE428" s="1"/>
      <c r="AF428" s="1"/>
      <c r="AH428" s="1"/>
      <c r="AI428" s="1"/>
      <c r="AK428" s="1"/>
      <c r="AL428" s="1"/>
      <c r="AN428" s="1"/>
      <c r="AO428" s="1"/>
    </row>
    <row r="429" spans="5:41" ht="12">
      <c r="E429" s="1"/>
      <c r="G429" s="1"/>
      <c r="I429" s="1"/>
      <c r="K429" s="1"/>
      <c r="M429" s="1"/>
      <c r="O429" s="1"/>
      <c r="Q429" s="1"/>
      <c r="S429" s="1"/>
      <c r="T429" s="1"/>
      <c r="V429" s="1"/>
      <c r="W429" s="1"/>
      <c r="Y429" s="1"/>
      <c r="Z429" s="1"/>
      <c r="AB429" s="1"/>
      <c r="AC429" s="1"/>
      <c r="AE429" s="1"/>
      <c r="AF429" s="1"/>
      <c r="AH429" s="1"/>
      <c r="AI429" s="1"/>
      <c r="AK429" s="1"/>
      <c r="AL429" s="1"/>
      <c r="AN429" s="1"/>
      <c r="AO429" s="1"/>
    </row>
    <row r="430" spans="5:41" ht="12">
      <c r="E430" s="1"/>
      <c r="G430" s="1"/>
      <c r="I430" s="1"/>
      <c r="K430" s="1"/>
      <c r="M430" s="1"/>
      <c r="O430" s="1"/>
      <c r="Q430" s="1"/>
      <c r="S430" s="1"/>
      <c r="T430" s="1"/>
      <c r="V430" s="1"/>
      <c r="W430" s="1"/>
      <c r="Y430" s="1"/>
      <c r="Z430" s="1"/>
      <c r="AB430" s="1"/>
      <c r="AC430" s="1"/>
      <c r="AE430" s="1"/>
      <c r="AF430" s="1"/>
      <c r="AH430" s="1"/>
      <c r="AI430" s="1"/>
      <c r="AK430" s="1"/>
      <c r="AL430" s="1"/>
      <c r="AN430" s="1"/>
      <c r="AO430" s="1"/>
    </row>
    <row r="431" spans="5:41" ht="12">
      <c r="E431" s="1"/>
      <c r="G431" s="1"/>
      <c r="I431" s="1"/>
      <c r="K431" s="1"/>
      <c r="M431" s="1"/>
      <c r="O431" s="1"/>
      <c r="Q431" s="1"/>
      <c r="S431" s="1"/>
      <c r="T431" s="1"/>
      <c r="V431" s="1"/>
      <c r="W431" s="1"/>
      <c r="Y431" s="1"/>
      <c r="Z431" s="1"/>
      <c r="AB431" s="1"/>
      <c r="AC431" s="1"/>
      <c r="AE431" s="1"/>
      <c r="AF431" s="1"/>
      <c r="AH431" s="1"/>
      <c r="AI431" s="1"/>
      <c r="AK431" s="1"/>
      <c r="AL431" s="1"/>
      <c r="AN431" s="1"/>
      <c r="AO431" s="1"/>
    </row>
    <row r="432" spans="5:41" ht="12">
      <c r="E432" s="1"/>
      <c r="G432" s="1"/>
      <c r="I432" s="1"/>
      <c r="K432" s="1"/>
      <c r="M432" s="1"/>
      <c r="O432" s="1"/>
      <c r="Q432" s="1"/>
      <c r="S432" s="1"/>
      <c r="T432" s="1"/>
      <c r="V432" s="1"/>
      <c r="W432" s="1"/>
      <c r="Y432" s="1"/>
      <c r="Z432" s="1"/>
      <c r="AB432" s="1"/>
      <c r="AC432" s="1"/>
      <c r="AE432" s="1"/>
      <c r="AF432" s="1"/>
      <c r="AH432" s="1"/>
      <c r="AI432" s="1"/>
      <c r="AK432" s="1"/>
      <c r="AL432" s="1"/>
      <c r="AN432" s="1"/>
      <c r="AO432" s="1"/>
    </row>
    <row r="433" spans="5:41" ht="12">
      <c r="E433" s="1"/>
      <c r="G433" s="1"/>
      <c r="I433" s="1"/>
      <c r="K433" s="1"/>
      <c r="M433" s="1"/>
      <c r="O433" s="1"/>
      <c r="Q433" s="1"/>
      <c r="S433" s="1"/>
      <c r="T433" s="1"/>
      <c r="V433" s="1"/>
      <c r="W433" s="1"/>
      <c r="Y433" s="1"/>
      <c r="Z433" s="1"/>
      <c r="AB433" s="1"/>
      <c r="AC433" s="1"/>
      <c r="AE433" s="1"/>
      <c r="AF433" s="1"/>
      <c r="AH433" s="1"/>
      <c r="AI433" s="1"/>
      <c r="AK433" s="1"/>
      <c r="AL433" s="1"/>
      <c r="AN433" s="1"/>
      <c r="AO433" s="1"/>
    </row>
    <row r="434" spans="5:41" ht="12">
      <c r="E434" s="1"/>
      <c r="G434" s="1"/>
      <c r="I434" s="1"/>
      <c r="K434" s="1"/>
      <c r="M434" s="1"/>
      <c r="O434" s="1"/>
      <c r="Q434" s="1"/>
      <c r="S434" s="1"/>
      <c r="T434" s="1"/>
      <c r="V434" s="1"/>
      <c r="W434" s="1"/>
      <c r="Y434" s="1"/>
      <c r="Z434" s="1"/>
      <c r="AB434" s="1"/>
      <c r="AC434" s="1"/>
      <c r="AE434" s="1"/>
      <c r="AF434" s="1"/>
      <c r="AH434" s="1"/>
      <c r="AI434" s="1"/>
      <c r="AK434" s="1"/>
      <c r="AL434" s="1"/>
      <c r="AN434" s="1"/>
      <c r="AO434" s="1"/>
    </row>
    <row r="435" spans="5:41" ht="12">
      <c r="E435" s="1"/>
      <c r="G435" s="1"/>
      <c r="I435" s="1"/>
      <c r="K435" s="1"/>
      <c r="M435" s="1"/>
      <c r="O435" s="1"/>
      <c r="Q435" s="1"/>
      <c r="S435" s="1"/>
      <c r="T435" s="1"/>
      <c r="V435" s="1"/>
      <c r="W435" s="1"/>
      <c r="Y435" s="1"/>
      <c r="Z435" s="1"/>
      <c r="AB435" s="1"/>
      <c r="AC435" s="1"/>
      <c r="AE435" s="1"/>
      <c r="AF435" s="1"/>
      <c r="AH435" s="1"/>
      <c r="AI435" s="1"/>
      <c r="AK435" s="1"/>
      <c r="AL435" s="1"/>
      <c r="AN435" s="1"/>
      <c r="AO435" s="1"/>
    </row>
    <row r="436" spans="5:41" ht="12">
      <c r="E436" s="1"/>
      <c r="G436" s="1"/>
      <c r="I436" s="1"/>
      <c r="K436" s="1"/>
      <c r="M436" s="1"/>
      <c r="O436" s="1"/>
      <c r="Q436" s="1"/>
      <c r="S436" s="1"/>
      <c r="T436" s="1"/>
      <c r="V436" s="1"/>
      <c r="W436" s="1"/>
      <c r="Y436" s="1"/>
      <c r="Z436" s="1"/>
      <c r="AB436" s="1"/>
      <c r="AC436" s="1"/>
      <c r="AE436" s="1"/>
      <c r="AF436" s="1"/>
      <c r="AH436" s="1"/>
      <c r="AI436" s="1"/>
      <c r="AK436" s="1"/>
      <c r="AL436" s="1"/>
      <c r="AN436" s="1"/>
      <c r="AO436" s="1"/>
    </row>
    <row r="437" spans="5:41" ht="12">
      <c r="E437" s="1"/>
      <c r="G437" s="1"/>
      <c r="I437" s="1"/>
      <c r="K437" s="1"/>
      <c r="M437" s="1"/>
      <c r="O437" s="1"/>
      <c r="Q437" s="1"/>
      <c r="S437" s="1"/>
      <c r="T437" s="1"/>
      <c r="V437" s="1"/>
      <c r="W437" s="1"/>
      <c r="Y437" s="1"/>
      <c r="Z437" s="1"/>
      <c r="AB437" s="1"/>
      <c r="AC437" s="1"/>
      <c r="AE437" s="1"/>
      <c r="AF437" s="1"/>
      <c r="AH437" s="1"/>
      <c r="AI437" s="1"/>
      <c r="AK437" s="1"/>
      <c r="AL437" s="1"/>
      <c r="AN437" s="1"/>
      <c r="AO437" s="1"/>
    </row>
    <row r="438" spans="5:41" ht="12">
      <c r="E438" s="1"/>
      <c r="G438" s="1"/>
      <c r="I438" s="1"/>
      <c r="K438" s="1"/>
      <c r="M438" s="1"/>
      <c r="O438" s="1"/>
      <c r="Q438" s="1"/>
      <c r="S438" s="1"/>
      <c r="T438" s="1"/>
      <c r="V438" s="1"/>
      <c r="W438" s="1"/>
      <c r="Y438" s="1"/>
      <c r="Z438" s="1"/>
      <c r="AB438" s="1"/>
      <c r="AC438" s="1"/>
      <c r="AE438" s="1"/>
      <c r="AF438" s="1"/>
      <c r="AH438" s="1"/>
      <c r="AI438" s="1"/>
      <c r="AK438" s="1"/>
      <c r="AL438" s="1"/>
      <c r="AN438" s="1"/>
      <c r="AO438" s="1"/>
    </row>
    <row r="439" spans="5:41" ht="12">
      <c r="E439" s="1"/>
      <c r="G439" s="1"/>
      <c r="I439" s="1"/>
      <c r="K439" s="1"/>
      <c r="M439" s="1"/>
      <c r="O439" s="1"/>
      <c r="Q439" s="1"/>
      <c r="S439" s="1"/>
      <c r="T439" s="1"/>
      <c r="V439" s="1"/>
      <c r="W439" s="1"/>
      <c r="Y439" s="1"/>
      <c r="Z439" s="1"/>
      <c r="AB439" s="1"/>
      <c r="AC439" s="1"/>
      <c r="AE439" s="1"/>
      <c r="AF439" s="1"/>
      <c r="AH439" s="1"/>
      <c r="AI439" s="1"/>
      <c r="AK439" s="1"/>
      <c r="AL439" s="1"/>
      <c r="AN439" s="1"/>
      <c r="AO439" s="1"/>
    </row>
    <row r="440" spans="5:41" ht="12">
      <c r="E440" s="1"/>
      <c r="G440" s="1"/>
      <c r="I440" s="1"/>
      <c r="K440" s="1"/>
      <c r="M440" s="1"/>
      <c r="O440" s="1"/>
      <c r="Q440" s="1"/>
      <c r="S440" s="1"/>
      <c r="T440" s="1"/>
      <c r="V440" s="1"/>
      <c r="W440" s="1"/>
      <c r="Y440" s="1"/>
      <c r="Z440" s="1"/>
      <c r="AB440" s="1"/>
      <c r="AC440" s="1"/>
      <c r="AE440" s="1"/>
      <c r="AF440" s="1"/>
      <c r="AH440" s="1"/>
      <c r="AI440" s="1"/>
      <c r="AK440" s="1"/>
      <c r="AL440" s="1"/>
      <c r="AN440" s="1"/>
      <c r="AO440" s="1"/>
    </row>
    <row r="441" spans="5:41" ht="12">
      <c r="E441" s="1"/>
      <c r="G441" s="1"/>
      <c r="I441" s="1"/>
      <c r="K441" s="1"/>
      <c r="M441" s="1"/>
      <c r="O441" s="1"/>
      <c r="Q441" s="1"/>
      <c r="S441" s="1"/>
      <c r="T441" s="1"/>
      <c r="V441" s="1"/>
      <c r="W441" s="1"/>
      <c r="Y441" s="1"/>
      <c r="Z441" s="1"/>
      <c r="AB441" s="1"/>
      <c r="AC441" s="1"/>
      <c r="AE441" s="1"/>
      <c r="AF441" s="1"/>
      <c r="AH441" s="1"/>
      <c r="AI441" s="1"/>
      <c r="AK441" s="1"/>
      <c r="AL441" s="1"/>
      <c r="AN441" s="1"/>
      <c r="AO441" s="1"/>
    </row>
    <row r="442" spans="5:41" ht="12">
      <c r="E442" s="1"/>
      <c r="G442" s="1"/>
      <c r="I442" s="1"/>
      <c r="K442" s="1"/>
      <c r="M442" s="1"/>
      <c r="O442" s="1"/>
      <c r="Q442" s="1"/>
      <c r="S442" s="1"/>
      <c r="T442" s="1"/>
      <c r="V442" s="1"/>
      <c r="W442" s="1"/>
      <c r="Y442" s="1"/>
      <c r="Z442" s="1"/>
      <c r="AB442" s="1"/>
      <c r="AC442" s="1"/>
      <c r="AE442" s="1"/>
      <c r="AF442" s="1"/>
      <c r="AH442" s="1"/>
      <c r="AI442" s="1"/>
      <c r="AK442" s="1"/>
      <c r="AL442" s="1"/>
      <c r="AN442" s="1"/>
      <c r="AO442" s="1"/>
    </row>
    <row r="443" spans="5:41" ht="12">
      <c r="E443" s="1"/>
      <c r="G443" s="1"/>
      <c r="I443" s="1"/>
      <c r="K443" s="1"/>
      <c r="M443" s="1"/>
      <c r="O443" s="1"/>
      <c r="Q443" s="1"/>
      <c r="S443" s="1"/>
      <c r="T443" s="1"/>
      <c r="V443" s="1"/>
      <c r="W443" s="1"/>
      <c r="Y443" s="1"/>
      <c r="Z443" s="1"/>
      <c r="AB443" s="1"/>
      <c r="AC443" s="1"/>
      <c r="AE443" s="1"/>
      <c r="AF443" s="1"/>
      <c r="AH443" s="1"/>
      <c r="AI443" s="1"/>
      <c r="AK443" s="1"/>
      <c r="AL443" s="1"/>
      <c r="AN443" s="1"/>
      <c r="AO443" s="1"/>
    </row>
    <row r="444" spans="5:41" ht="12">
      <c r="E444" s="1"/>
      <c r="G444" s="1"/>
      <c r="I444" s="1"/>
      <c r="K444" s="1"/>
      <c r="M444" s="1"/>
      <c r="O444" s="1"/>
      <c r="Q444" s="1"/>
      <c r="S444" s="1"/>
      <c r="T444" s="1"/>
      <c r="V444" s="1"/>
      <c r="W444" s="1"/>
      <c r="Y444" s="1"/>
      <c r="Z444" s="1"/>
      <c r="AB444" s="1"/>
      <c r="AC444" s="1"/>
      <c r="AE444" s="1"/>
      <c r="AF444" s="1"/>
      <c r="AH444" s="1"/>
      <c r="AI444" s="1"/>
      <c r="AK444" s="1"/>
      <c r="AL444" s="1"/>
      <c r="AN444" s="1"/>
      <c r="AO444" s="1"/>
    </row>
    <row r="445" spans="5:41" ht="12">
      <c r="E445" s="1"/>
      <c r="G445" s="1"/>
      <c r="I445" s="1"/>
      <c r="K445" s="1"/>
      <c r="M445" s="1"/>
      <c r="O445" s="1"/>
      <c r="Q445" s="1"/>
      <c r="S445" s="1"/>
      <c r="T445" s="1"/>
      <c r="V445" s="1"/>
      <c r="W445" s="1"/>
      <c r="Y445" s="1"/>
      <c r="Z445" s="1"/>
      <c r="AB445" s="1"/>
      <c r="AC445" s="1"/>
      <c r="AE445" s="1"/>
      <c r="AF445" s="1"/>
      <c r="AH445" s="1"/>
      <c r="AI445" s="1"/>
      <c r="AK445" s="1"/>
      <c r="AL445" s="1"/>
      <c r="AN445" s="1"/>
      <c r="AO445" s="1"/>
    </row>
    <row r="446" spans="5:41" ht="12">
      <c r="E446" s="1"/>
      <c r="G446" s="1"/>
      <c r="I446" s="1"/>
      <c r="K446" s="1"/>
      <c r="M446" s="1"/>
      <c r="O446" s="1"/>
      <c r="Q446" s="1"/>
      <c r="S446" s="1"/>
      <c r="T446" s="1"/>
      <c r="V446" s="1"/>
      <c r="W446" s="1"/>
      <c r="Y446" s="1"/>
      <c r="Z446" s="1"/>
      <c r="AB446" s="1"/>
      <c r="AC446" s="1"/>
      <c r="AE446" s="1"/>
      <c r="AF446" s="1"/>
      <c r="AH446" s="1"/>
      <c r="AI446" s="1"/>
      <c r="AK446" s="1"/>
      <c r="AL446" s="1"/>
      <c r="AN446" s="1"/>
      <c r="AO446" s="1"/>
    </row>
    <row r="447" spans="5:41" ht="12">
      <c r="E447" s="1"/>
      <c r="G447" s="1"/>
      <c r="I447" s="1"/>
      <c r="K447" s="1"/>
      <c r="M447" s="1"/>
      <c r="O447" s="1"/>
      <c r="Q447" s="1"/>
      <c r="S447" s="1"/>
      <c r="T447" s="1"/>
      <c r="V447" s="1"/>
      <c r="W447" s="1"/>
      <c r="Y447" s="1"/>
      <c r="Z447" s="1"/>
      <c r="AB447" s="1"/>
      <c r="AC447" s="1"/>
      <c r="AE447" s="1"/>
      <c r="AF447" s="1"/>
      <c r="AH447" s="1"/>
      <c r="AI447" s="1"/>
      <c r="AK447" s="1"/>
      <c r="AL447" s="1"/>
      <c r="AN447" s="1"/>
      <c r="AO447" s="1"/>
    </row>
    <row r="448" spans="5:41" ht="12">
      <c r="E448" s="1"/>
      <c r="G448" s="1"/>
      <c r="I448" s="1"/>
      <c r="K448" s="1"/>
      <c r="M448" s="1"/>
      <c r="O448" s="1"/>
      <c r="Q448" s="1"/>
      <c r="S448" s="1"/>
      <c r="T448" s="1"/>
      <c r="V448" s="1"/>
      <c r="W448" s="1"/>
      <c r="Y448" s="1"/>
      <c r="Z448" s="1"/>
      <c r="AB448" s="1"/>
      <c r="AC448" s="1"/>
      <c r="AE448" s="1"/>
      <c r="AF448" s="1"/>
      <c r="AH448" s="1"/>
      <c r="AI448" s="1"/>
      <c r="AK448" s="1"/>
      <c r="AL448" s="1"/>
      <c r="AN448" s="1"/>
      <c r="AO448" s="1"/>
    </row>
    <row r="449" spans="5:41" ht="12">
      <c r="E449" s="1"/>
      <c r="G449" s="1"/>
      <c r="I449" s="1"/>
      <c r="K449" s="1"/>
      <c r="M449" s="1"/>
      <c r="O449" s="1"/>
      <c r="Q449" s="1"/>
      <c r="S449" s="1"/>
      <c r="T449" s="1"/>
      <c r="V449" s="1"/>
      <c r="W449" s="1"/>
      <c r="Y449" s="1"/>
      <c r="Z449" s="1"/>
      <c r="AB449" s="1"/>
      <c r="AC449" s="1"/>
      <c r="AE449" s="1"/>
      <c r="AF449" s="1"/>
      <c r="AH449" s="1"/>
      <c r="AI449" s="1"/>
      <c r="AK449" s="1"/>
      <c r="AL449" s="1"/>
      <c r="AN449" s="1"/>
      <c r="AO449" s="1"/>
    </row>
    <row r="450" spans="5:41" ht="12">
      <c r="E450" s="1"/>
      <c r="G450" s="1"/>
      <c r="I450" s="1"/>
      <c r="K450" s="1"/>
      <c r="M450" s="1"/>
      <c r="O450" s="1"/>
      <c r="Q450" s="1"/>
      <c r="S450" s="1"/>
      <c r="T450" s="1"/>
      <c r="V450" s="1"/>
      <c r="W450" s="1"/>
      <c r="Y450" s="1"/>
      <c r="Z450" s="1"/>
      <c r="AB450" s="1"/>
      <c r="AC450" s="1"/>
      <c r="AE450" s="1"/>
      <c r="AF450" s="1"/>
      <c r="AH450" s="1"/>
      <c r="AI450" s="1"/>
      <c r="AK450" s="1"/>
      <c r="AL450" s="1"/>
      <c r="AN450" s="1"/>
      <c r="AO450" s="1"/>
    </row>
    <row r="451" spans="5:41" ht="12">
      <c r="E451" s="1"/>
      <c r="G451" s="1"/>
      <c r="I451" s="1"/>
      <c r="K451" s="1"/>
      <c r="M451" s="1"/>
      <c r="O451" s="1"/>
      <c r="Q451" s="1"/>
      <c r="S451" s="1"/>
      <c r="T451" s="1"/>
      <c r="V451" s="1"/>
      <c r="W451" s="1"/>
      <c r="Y451" s="1"/>
      <c r="Z451" s="1"/>
      <c r="AB451" s="1"/>
      <c r="AC451" s="1"/>
      <c r="AE451" s="1"/>
      <c r="AF451" s="1"/>
      <c r="AH451" s="1"/>
      <c r="AI451" s="1"/>
      <c r="AK451" s="1"/>
      <c r="AL451" s="1"/>
      <c r="AN451" s="1"/>
      <c r="AO451" s="1"/>
    </row>
    <row r="452" spans="5:41" ht="12">
      <c r="E452" s="1"/>
      <c r="G452" s="1"/>
      <c r="I452" s="1"/>
      <c r="K452" s="1"/>
      <c r="M452" s="1"/>
      <c r="O452" s="1"/>
      <c r="Q452" s="1"/>
      <c r="S452" s="1"/>
      <c r="T452" s="1"/>
      <c r="V452" s="1"/>
      <c r="W452" s="1"/>
      <c r="Y452" s="1"/>
      <c r="Z452" s="1"/>
      <c r="AB452" s="1"/>
      <c r="AC452" s="1"/>
      <c r="AE452" s="1"/>
      <c r="AF452" s="1"/>
      <c r="AH452" s="1"/>
      <c r="AI452" s="1"/>
      <c r="AK452" s="1"/>
      <c r="AL452" s="1"/>
      <c r="AN452" s="1"/>
      <c r="AO452" s="1"/>
    </row>
    <row r="453" spans="5:41" ht="12">
      <c r="E453" s="1"/>
      <c r="G453" s="1"/>
      <c r="I453" s="1"/>
      <c r="K453" s="1"/>
      <c r="M453" s="1"/>
      <c r="O453" s="1"/>
      <c r="Q453" s="1"/>
      <c r="S453" s="1"/>
      <c r="T453" s="1"/>
      <c r="V453" s="1"/>
      <c r="W453" s="1"/>
      <c r="Y453" s="1"/>
      <c r="Z453" s="1"/>
      <c r="AB453" s="1"/>
      <c r="AC453" s="1"/>
      <c r="AE453" s="1"/>
      <c r="AF453" s="1"/>
      <c r="AH453" s="1"/>
      <c r="AI453" s="1"/>
      <c r="AK453" s="1"/>
      <c r="AL453" s="1"/>
      <c r="AN453" s="1"/>
      <c r="AO453" s="1"/>
    </row>
    <row r="454" spans="5:41" ht="12">
      <c r="E454" s="1"/>
      <c r="G454" s="1"/>
      <c r="I454" s="1"/>
      <c r="K454" s="1"/>
      <c r="M454" s="1"/>
      <c r="O454" s="1"/>
      <c r="Q454" s="1"/>
      <c r="S454" s="1"/>
      <c r="T454" s="1"/>
      <c r="V454" s="1"/>
      <c r="W454" s="1"/>
      <c r="Y454" s="1"/>
      <c r="Z454" s="1"/>
      <c r="AB454" s="1"/>
      <c r="AC454" s="1"/>
      <c r="AE454" s="1"/>
      <c r="AF454" s="1"/>
      <c r="AH454" s="1"/>
      <c r="AI454" s="1"/>
      <c r="AK454" s="1"/>
      <c r="AL454" s="1"/>
      <c r="AN454" s="1"/>
      <c r="AO454" s="1"/>
    </row>
    <row r="455" spans="5:41" ht="12">
      <c r="E455" s="1"/>
      <c r="G455" s="1"/>
      <c r="I455" s="1"/>
      <c r="K455" s="1"/>
      <c r="M455" s="1"/>
      <c r="O455" s="1"/>
      <c r="Q455" s="1"/>
      <c r="S455" s="1"/>
      <c r="T455" s="1"/>
      <c r="V455" s="1"/>
      <c r="W455" s="1"/>
      <c r="Y455" s="1"/>
      <c r="Z455" s="1"/>
      <c r="AB455" s="1"/>
      <c r="AC455" s="1"/>
      <c r="AE455" s="1"/>
      <c r="AF455" s="1"/>
      <c r="AH455" s="1"/>
      <c r="AI455" s="1"/>
      <c r="AK455" s="1"/>
      <c r="AL455" s="1"/>
      <c r="AN455" s="1"/>
      <c r="AO455" s="1"/>
    </row>
    <row r="456" spans="5:41" ht="12">
      <c r="E456" s="1"/>
      <c r="G456" s="1"/>
      <c r="I456" s="1"/>
      <c r="K456" s="1"/>
      <c r="M456" s="1"/>
      <c r="O456" s="1"/>
      <c r="Q456" s="1"/>
      <c r="S456" s="1"/>
      <c r="T456" s="1"/>
      <c r="V456" s="1"/>
      <c r="W456" s="1"/>
      <c r="Y456" s="1"/>
      <c r="Z456" s="1"/>
      <c r="AB456" s="1"/>
      <c r="AC456" s="1"/>
      <c r="AE456" s="1"/>
      <c r="AF456" s="1"/>
      <c r="AH456" s="1"/>
      <c r="AI456" s="1"/>
      <c r="AK456" s="1"/>
      <c r="AL456" s="1"/>
      <c r="AN456" s="1"/>
      <c r="AO456" s="1"/>
    </row>
    <row r="457" spans="5:41" ht="12">
      <c r="E457" s="1"/>
      <c r="G457" s="1"/>
      <c r="I457" s="1"/>
      <c r="K457" s="1"/>
      <c r="M457" s="1"/>
      <c r="O457" s="1"/>
      <c r="Q457" s="1"/>
      <c r="S457" s="1"/>
      <c r="T457" s="1"/>
      <c r="V457" s="1"/>
      <c r="W457" s="1"/>
      <c r="Y457" s="1"/>
      <c r="Z457" s="1"/>
      <c r="AB457" s="1"/>
      <c r="AC457" s="1"/>
      <c r="AE457" s="1"/>
      <c r="AF457" s="1"/>
      <c r="AH457" s="1"/>
      <c r="AI457" s="1"/>
      <c r="AK457" s="1"/>
      <c r="AL457" s="1"/>
      <c r="AN457" s="1"/>
      <c r="AO457" s="1"/>
    </row>
    <row r="458" spans="5:41" ht="12">
      <c r="E458" s="1"/>
      <c r="G458" s="1"/>
      <c r="I458" s="1"/>
      <c r="K458" s="1"/>
      <c r="M458" s="1"/>
      <c r="O458" s="1"/>
      <c r="Q458" s="1"/>
      <c r="S458" s="1"/>
      <c r="T458" s="1"/>
      <c r="V458" s="1"/>
      <c r="W458" s="1"/>
      <c r="Y458" s="1"/>
      <c r="Z458" s="1"/>
      <c r="AB458" s="1"/>
      <c r="AC458" s="1"/>
      <c r="AE458" s="1"/>
      <c r="AF458" s="1"/>
      <c r="AH458" s="1"/>
      <c r="AI458" s="1"/>
      <c r="AK458" s="1"/>
      <c r="AL458" s="1"/>
      <c r="AN458" s="1"/>
      <c r="AO458" s="1"/>
    </row>
    <row r="459" spans="5:41" ht="12">
      <c r="E459" s="1"/>
      <c r="G459" s="1"/>
      <c r="I459" s="1"/>
      <c r="K459" s="1"/>
      <c r="M459" s="1"/>
      <c r="O459" s="1"/>
      <c r="Q459" s="1"/>
      <c r="S459" s="1"/>
      <c r="T459" s="1"/>
      <c r="V459" s="1"/>
      <c r="W459" s="1"/>
      <c r="Y459" s="1"/>
      <c r="Z459" s="1"/>
      <c r="AB459" s="1"/>
      <c r="AC459" s="1"/>
      <c r="AE459" s="1"/>
      <c r="AF459" s="1"/>
      <c r="AH459" s="1"/>
      <c r="AI459" s="1"/>
      <c r="AK459" s="1"/>
      <c r="AL459" s="1"/>
      <c r="AN459" s="1"/>
      <c r="AO459" s="1"/>
    </row>
    <row r="460" spans="5:41" ht="12">
      <c r="E460" s="1"/>
      <c r="G460" s="1"/>
      <c r="I460" s="1"/>
      <c r="K460" s="1"/>
      <c r="M460" s="1"/>
      <c r="O460" s="1"/>
      <c r="Q460" s="1"/>
      <c r="S460" s="1"/>
      <c r="T460" s="1"/>
      <c r="V460" s="1"/>
      <c r="W460" s="1"/>
      <c r="Y460" s="1"/>
      <c r="Z460" s="1"/>
      <c r="AB460" s="1"/>
      <c r="AC460" s="1"/>
      <c r="AE460" s="1"/>
      <c r="AF460" s="1"/>
      <c r="AH460" s="1"/>
      <c r="AI460" s="1"/>
      <c r="AK460" s="1"/>
      <c r="AL460" s="1"/>
      <c r="AN460" s="1"/>
      <c r="AO460" s="1"/>
    </row>
    <row r="461" spans="5:41" ht="12">
      <c r="E461" s="1"/>
      <c r="G461" s="1"/>
      <c r="I461" s="1"/>
      <c r="K461" s="1"/>
      <c r="M461" s="1"/>
      <c r="O461" s="1"/>
      <c r="Q461" s="1"/>
      <c r="S461" s="1"/>
      <c r="T461" s="1"/>
      <c r="V461" s="1"/>
      <c r="W461" s="1"/>
      <c r="Y461" s="1"/>
      <c r="Z461" s="1"/>
      <c r="AB461" s="1"/>
      <c r="AC461" s="1"/>
      <c r="AE461" s="1"/>
      <c r="AF461" s="1"/>
      <c r="AH461" s="1"/>
      <c r="AI461" s="1"/>
      <c r="AK461" s="1"/>
      <c r="AL461" s="1"/>
      <c r="AN461" s="1"/>
      <c r="AO461" s="1"/>
    </row>
    <row r="462" spans="5:41" ht="12">
      <c r="E462" s="1"/>
      <c r="G462" s="1"/>
      <c r="I462" s="1"/>
      <c r="K462" s="1"/>
      <c r="M462" s="1"/>
      <c r="O462" s="1"/>
      <c r="Q462" s="1"/>
      <c r="S462" s="1"/>
      <c r="T462" s="1"/>
      <c r="V462" s="1"/>
      <c r="W462" s="1"/>
      <c r="Y462" s="1"/>
      <c r="Z462" s="1"/>
      <c r="AB462" s="1"/>
      <c r="AC462" s="1"/>
      <c r="AE462" s="1"/>
      <c r="AF462" s="1"/>
      <c r="AH462" s="1"/>
      <c r="AI462" s="1"/>
      <c r="AK462" s="1"/>
      <c r="AL462" s="1"/>
      <c r="AN462" s="1"/>
      <c r="AO462" s="1"/>
    </row>
    <row r="463" spans="5:41" ht="12">
      <c r="E463" s="1"/>
      <c r="G463" s="1"/>
      <c r="I463" s="1"/>
      <c r="K463" s="1"/>
      <c r="M463" s="1"/>
      <c r="O463" s="1"/>
      <c r="Q463" s="1"/>
      <c r="S463" s="1"/>
      <c r="T463" s="1"/>
      <c r="V463" s="1"/>
      <c r="W463" s="1"/>
      <c r="Y463" s="1"/>
      <c r="Z463" s="1"/>
      <c r="AB463" s="1"/>
      <c r="AC463" s="1"/>
      <c r="AE463" s="1"/>
      <c r="AF463" s="1"/>
      <c r="AH463" s="1"/>
      <c r="AI463" s="1"/>
      <c r="AK463" s="1"/>
      <c r="AL463" s="1"/>
      <c r="AN463" s="1"/>
      <c r="AO463" s="1"/>
    </row>
    <row r="464" spans="5:41" ht="12">
      <c r="E464" s="1"/>
      <c r="G464" s="1"/>
      <c r="I464" s="1"/>
      <c r="K464" s="1"/>
      <c r="M464" s="1"/>
      <c r="O464" s="1"/>
      <c r="Q464" s="1"/>
      <c r="S464" s="1"/>
      <c r="T464" s="1"/>
      <c r="V464" s="1"/>
      <c r="W464" s="1"/>
      <c r="Y464" s="1"/>
      <c r="Z464" s="1"/>
      <c r="AB464" s="1"/>
      <c r="AC464" s="1"/>
      <c r="AE464" s="1"/>
      <c r="AF464" s="1"/>
      <c r="AH464" s="1"/>
      <c r="AI464" s="1"/>
      <c r="AK464" s="1"/>
      <c r="AL464" s="1"/>
      <c r="AN464" s="1"/>
      <c r="AO464" s="1"/>
    </row>
    <row r="465" spans="5:41" ht="12">
      <c r="E465" s="1"/>
      <c r="G465" s="1"/>
      <c r="I465" s="1"/>
      <c r="K465" s="1"/>
      <c r="M465" s="1"/>
      <c r="O465" s="1"/>
      <c r="Q465" s="1"/>
      <c r="S465" s="1"/>
      <c r="T465" s="1"/>
      <c r="V465" s="1"/>
      <c r="W465" s="1"/>
      <c r="Y465" s="1"/>
      <c r="Z465" s="1"/>
      <c r="AB465" s="1"/>
      <c r="AC465" s="1"/>
      <c r="AE465" s="1"/>
      <c r="AF465" s="1"/>
      <c r="AH465" s="1"/>
      <c r="AI465" s="1"/>
      <c r="AK465" s="1"/>
      <c r="AL465" s="1"/>
      <c r="AN465" s="1"/>
      <c r="AO465" s="1"/>
    </row>
    <row r="466" spans="5:41" ht="12">
      <c r="E466" s="1"/>
      <c r="G466" s="1"/>
      <c r="I466" s="1"/>
      <c r="K466" s="1"/>
      <c r="M466" s="1"/>
      <c r="O466" s="1"/>
      <c r="Q466" s="1"/>
      <c r="S466" s="1"/>
      <c r="T466" s="1"/>
      <c r="V466" s="1"/>
      <c r="W466" s="1"/>
      <c r="Y466" s="1"/>
      <c r="Z466" s="1"/>
      <c r="AB466" s="1"/>
      <c r="AC466" s="1"/>
      <c r="AE466" s="1"/>
      <c r="AF466" s="1"/>
      <c r="AH466" s="1"/>
      <c r="AI466" s="1"/>
      <c r="AK466" s="1"/>
      <c r="AL466" s="1"/>
      <c r="AN466" s="1"/>
      <c r="AO466" s="1"/>
    </row>
    <row r="467" spans="5:41" ht="12">
      <c r="E467" s="1"/>
      <c r="G467" s="1"/>
      <c r="I467" s="1"/>
      <c r="K467" s="1"/>
      <c r="M467" s="1"/>
      <c r="O467" s="1"/>
      <c r="Q467" s="1"/>
      <c r="S467" s="1"/>
      <c r="T467" s="1"/>
      <c r="V467" s="1"/>
      <c r="W467" s="1"/>
      <c r="Y467" s="1"/>
      <c r="Z467" s="1"/>
      <c r="AB467" s="1"/>
      <c r="AC467" s="1"/>
      <c r="AE467" s="1"/>
      <c r="AF467" s="1"/>
      <c r="AH467" s="1"/>
      <c r="AI467" s="1"/>
      <c r="AK467" s="1"/>
      <c r="AL467" s="1"/>
      <c r="AN467" s="1"/>
      <c r="AO467" s="1"/>
    </row>
    <row r="468" spans="5:41" ht="12">
      <c r="E468" s="1"/>
      <c r="G468" s="1"/>
      <c r="I468" s="1"/>
      <c r="K468" s="1"/>
      <c r="M468" s="1"/>
      <c r="O468" s="1"/>
      <c r="Q468" s="1"/>
      <c r="S468" s="1"/>
      <c r="T468" s="1"/>
      <c r="V468" s="1"/>
      <c r="W468" s="1"/>
      <c r="Y468" s="1"/>
      <c r="Z468" s="1"/>
      <c r="AB468" s="1"/>
      <c r="AC468" s="1"/>
      <c r="AE468" s="1"/>
      <c r="AF468" s="1"/>
      <c r="AH468" s="1"/>
      <c r="AI468" s="1"/>
      <c r="AK468" s="1"/>
      <c r="AL468" s="1"/>
      <c r="AN468" s="1"/>
      <c r="AO468" s="1"/>
    </row>
    <row r="469" spans="5:41" ht="12">
      <c r="E469" s="1"/>
      <c r="G469" s="1"/>
      <c r="I469" s="1"/>
      <c r="K469" s="1"/>
      <c r="M469" s="1"/>
      <c r="O469" s="1"/>
      <c r="Q469" s="1"/>
      <c r="S469" s="1"/>
      <c r="T469" s="1"/>
      <c r="V469" s="1"/>
      <c r="W469" s="1"/>
      <c r="Y469" s="1"/>
      <c r="Z469" s="1"/>
      <c r="AB469" s="1"/>
      <c r="AC469" s="1"/>
      <c r="AE469" s="1"/>
      <c r="AF469" s="1"/>
      <c r="AH469" s="1"/>
      <c r="AI469" s="1"/>
      <c r="AK469" s="1"/>
      <c r="AL469" s="1"/>
      <c r="AN469" s="1"/>
      <c r="AO469" s="1"/>
    </row>
    <row r="470" spans="5:41" ht="12">
      <c r="E470" s="1"/>
      <c r="G470" s="1"/>
      <c r="I470" s="1"/>
      <c r="K470" s="1"/>
      <c r="M470" s="1"/>
      <c r="O470" s="1"/>
      <c r="Q470" s="1"/>
      <c r="S470" s="1"/>
      <c r="T470" s="1"/>
      <c r="V470" s="1"/>
      <c r="W470" s="1"/>
      <c r="Y470" s="1"/>
      <c r="Z470" s="1"/>
      <c r="AB470" s="1"/>
      <c r="AC470" s="1"/>
      <c r="AE470" s="1"/>
      <c r="AF470" s="1"/>
      <c r="AH470" s="1"/>
      <c r="AI470" s="1"/>
      <c r="AK470" s="1"/>
      <c r="AL470" s="1"/>
      <c r="AN470" s="1"/>
      <c r="AO470" s="1"/>
    </row>
    <row r="471" spans="5:41" ht="12">
      <c r="E471" s="1"/>
      <c r="G471" s="1"/>
      <c r="I471" s="1"/>
      <c r="K471" s="1"/>
      <c r="M471" s="1"/>
      <c r="O471" s="1"/>
      <c r="Q471" s="1"/>
      <c r="S471" s="1"/>
      <c r="T471" s="1"/>
      <c r="V471" s="1"/>
      <c r="W471" s="1"/>
      <c r="Y471" s="1"/>
      <c r="Z471" s="1"/>
      <c r="AB471" s="1"/>
      <c r="AC471" s="1"/>
      <c r="AE471" s="1"/>
      <c r="AF471" s="1"/>
      <c r="AH471" s="1"/>
      <c r="AI471" s="1"/>
      <c r="AK471" s="1"/>
      <c r="AL471" s="1"/>
      <c r="AN471" s="1"/>
      <c r="AO471" s="1"/>
    </row>
    <row r="472" spans="5:41" ht="12">
      <c r="E472" s="1"/>
      <c r="G472" s="1"/>
      <c r="I472" s="1"/>
      <c r="K472" s="1"/>
      <c r="M472" s="1"/>
      <c r="O472" s="1"/>
      <c r="Q472" s="1"/>
      <c r="S472" s="1"/>
      <c r="T472" s="1"/>
      <c r="V472" s="1"/>
      <c r="W472" s="1"/>
      <c r="Y472" s="1"/>
      <c r="Z472" s="1"/>
      <c r="AB472" s="1"/>
      <c r="AC472" s="1"/>
      <c r="AE472" s="1"/>
      <c r="AF472" s="1"/>
      <c r="AH472" s="1"/>
      <c r="AI472" s="1"/>
      <c r="AK472" s="1"/>
      <c r="AL472" s="1"/>
      <c r="AN472" s="1"/>
      <c r="AO472" s="1"/>
    </row>
    <row r="473" spans="5:41" ht="12">
      <c r="E473" s="1"/>
      <c r="G473" s="1"/>
      <c r="I473" s="1"/>
      <c r="K473" s="1"/>
      <c r="M473" s="1"/>
      <c r="O473" s="1"/>
      <c r="Q473" s="1"/>
      <c r="S473" s="1"/>
      <c r="T473" s="1"/>
      <c r="V473" s="1"/>
      <c r="W473" s="1"/>
      <c r="Y473" s="1"/>
      <c r="Z473" s="1"/>
      <c r="AB473" s="1"/>
      <c r="AC473" s="1"/>
      <c r="AE473" s="1"/>
      <c r="AF473" s="1"/>
      <c r="AH473" s="1"/>
      <c r="AI473" s="1"/>
      <c r="AK473" s="1"/>
      <c r="AL473" s="1"/>
      <c r="AN473" s="1"/>
      <c r="AO473" s="1"/>
    </row>
    <row r="474" spans="5:41" ht="12">
      <c r="E474" s="1"/>
      <c r="G474" s="1"/>
      <c r="I474" s="1"/>
      <c r="K474" s="1"/>
      <c r="M474" s="1"/>
      <c r="O474" s="1"/>
      <c r="Q474" s="1"/>
      <c r="S474" s="1"/>
      <c r="T474" s="1"/>
      <c r="V474" s="1"/>
      <c r="W474" s="1"/>
      <c r="Y474" s="1"/>
      <c r="Z474" s="1"/>
      <c r="AB474" s="1"/>
      <c r="AC474" s="1"/>
      <c r="AE474" s="1"/>
      <c r="AF474" s="1"/>
      <c r="AH474" s="1"/>
      <c r="AI474" s="1"/>
      <c r="AK474" s="1"/>
      <c r="AL474" s="1"/>
      <c r="AN474" s="1"/>
      <c r="AO474" s="1"/>
    </row>
    <row r="475" spans="5:41" ht="12">
      <c r="E475" s="1"/>
      <c r="G475" s="1"/>
      <c r="I475" s="1"/>
      <c r="K475" s="1"/>
      <c r="M475" s="1"/>
      <c r="O475" s="1"/>
      <c r="Q475" s="1"/>
      <c r="S475" s="1"/>
      <c r="T475" s="1"/>
      <c r="V475" s="1"/>
      <c r="W475" s="1"/>
      <c r="Y475" s="1"/>
      <c r="Z475" s="1"/>
      <c r="AB475" s="1"/>
      <c r="AC475" s="1"/>
      <c r="AE475" s="1"/>
      <c r="AF475" s="1"/>
      <c r="AH475" s="1"/>
      <c r="AI475" s="1"/>
      <c r="AK475" s="1"/>
      <c r="AL475" s="1"/>
      <c r="AN475" s="1"/>
      <c r="AO475" s="1"/>
    </row>
    <row r="476" spans="5:41" ht="12">
      <c r="E476" s="1"/>
      <c r="G476" s="1"/>
      <c r="I476" s="1"/>
      <c r="K476" s="1"/>
      <c r="M476" s="1"/>
      <c r="O476" s="1"/>
      <c r="Q476" s="1"/>
      <c r="S476" s="1"/>
      <c r="T476" s="1"/>
      <c r="V476" s="1"/>
      <c r="W476" s="1"/>
      <c r="Y476" s="1"/>
      <c r="Z476" s="1"/>
      <c r="AB476" s="1"/>
      <c r="AC476" s="1"/>
      <c r="AE476" s="1"/>
      <c r="AF476" s="1"/>
      <c r="AH476" s="1"/>
      <c r="AI476" s="1"/>
      <c r="AK476" s="1"/>
      <c r="AL476" s="1"/>
      <c r="AN476" s="1"/>
      <c r="AO476" s="1"/>
    </row>
    <row r="477" spans="5:41" ht="12">
      <c r="E477" s="1"/>
      <c r="G477" s="1"/>
      <c r="I477" s="1"/>
      <c r="K477" s="1"/>
      <c r="M477" s="1"/>
      <c r="O477" s="1"/>
      <c r="Q477" s="1"/>
      <c r="S477" s="1"/>
      <c r="T477" s="1"/>
      <c r="V477" s="1"/>
      <c r="W477" s="1"/>
      <c r="Y477" s="1"/>
      <c r="Z477" s="1"/>
      <c r="AB477" s="1"/>
      <c r="AC477" s="1"/>
      <c r="AE477" s="1"/>
      <c r="AF477" s="1"/>
      <c r="AH477" s="1"/>
      <c r="AI477" s="1"/>
      <c r="AK477" s="1"/>
      <c r="AL477" s="1"/>
      <c r="AN477" s="1"/>
      <c r="AO477" s="1"/>
    </row>
    <row r="478" spans="5:41" ht="12">
      <c r="E478" s="1"/>
      <c r="G478" s="1"/>
      <c r="I478" s="1"/>
      <c r="K478" s="1"/>
      <c r="M478" s="1"/>
      <c r="O478" s="1"/>
      <c r="Q478" s="1"/>
      <c r="S478" s="1"/>
      <c r="T478" s="1"/>
      <c r="V478" s="1"/>
      <c r="W478" s="1"/>
      <c r="Y478" s="1"/>
      <c r="Z478" s="1"/>
      <c r="AB478" s="1"/>
      <c r="AC478" s="1"/>
      <c r="AE478" s="1"/>
      <c r="AF478" s="1"/>
      <c r="AH478" s="1"/>
      <c r="AI478" s="1"/>
      <c r="AK478" s="1"/>
      <c r="AL478" s="1"/>
      <c r="AN478" s="1"/>
      <c r="AO478" s="1"/>
    </row>
    <row r="479" spans="5:41" ht="12">
      <c r="E479" s="1"/>
      <c r="G479" s="1"/>
      <c r="I479" s="1"/>
      <c r="K479" s="1"/>
      <c r="M479" s="1"/>
      <c r="O479" s="1"/>
      <c r="Q479" s="1"/>
      <c r="S479" s="1"/>
      <c r="T479" s="1"/>
      <c r="V479" s="1"/>
      <c r="W479" s="1"/>
      <c r="Y479" s="1"/>
      <c r="Z479" s="1"/>
      <c r="AB479" s="1"/>
      <c r="AC479" s="1"/>
      <c r="AE479" s="1"/>
      <c r="AF479" s="1"/>
      <c r="AH479" s="1"/>
      <c r="AI479" s="1"/>
      <c r="AK479" s="1"/>
      <c r="AL479" s="1"/>
      <c r="AN479" s="1"/>
      <c r="AO479" s="1"/>
    </row>
    <row r="480" spans="5:41" ht="12">
      <c r="E480" s="1"/>
      <c r="G480" s="1"/>
      <c r="I480" s="1"/>
      <c r="K480" s="1"/>
      <c r="M480" s="1"/>
      <c r="O480" s="1"/>
      <c r="Q480" s="1"/>
      <c r="S480" s="1"/>
      <c r="T480" s="1"/>
      <c r="V480" s="1"/>
      <c r="W480" s="1"/>
      <c r="Y480" s="1"/>
      <c r="Z480" s="1"/>
      <c r="AB480" s="1"/>
      <c r="AC480" s="1"/>
      <c r="AE480" s="1"/>
      <c r="AF480" s="1"/>
      <c r="AH480" s="1"/>
      <c r="AI480" s="1"/>
      <c r="AK480" s="1"/>
      <c r="AL480" s="1"/>
      <c r="AN480" s="1"/>
      <c r="AO480" s="1"/>
    </row>
    <row r="481" spans="5:41" ht="12">
      <c r="E481" s="1"/>
      <c r="G481" s="1"/>
      <c r="I481" s="1"/>
      <c r="K481" s="1"/>
      <c r="M481" s="1"/>
      <c r="O481" s="1"/>
      <c r="Q481" s="1"/>
      <c r="S481" s="1"/>
      <c r="T481" s="1"/>
      <c r="V481" s="1"/>
      <c r="W481" s="1"/>
      <c r="Y481" s="1"/>
      <c r="Z481" s="1"/>
      <c r="AB481" s="1"/>
      <c r="AC481" s="1"/>
      <c r="AE481" s="1"/>
      <c r="AF481" s="1"/>
      <c r="AH481" s="1"/>
      <c r="AI481" s="1"/>
      <c r="AK481" s="1"/>
      <c r="AL481" s="1"/>
      <c r="AN481" s="1"/>
      <c r="AO481" s="1"/>
    </row>
    <row r="482" spans="5:41" ht="12">
      <c r="E482" s="1"/>
      <c r="G482" s="1"/>
      <c r="I482" s="1"/>
      <c r="K482" s="1"/>
      <c r="M482" s="1"/>
      <c r="O482" s="1"/>
      <c r="Q482" s="1"/>
      <c r="S482" s="1"/>
      <c r="T482" s="1"/>
      <c r="V482" s="1"/>
      <c r="W482" s="1"/>
      <c r="Y482" s="1"/>
      <c r="Z482" s="1"/>
      <c r="AB482" s="1"/>
      <c r="AC482" s="1"/>
      <c r="AE482" s="1"/>
      <c r="AF482" s="1"/>
      <c r="AH482" s="1"/>
      <c r="AI482" s="1"/>
      <c r="AK482" s="1"/>
      <c r="AL482" s="1"/>
      <c r="AN482" s="1"/>
      <c r="AO482" s="1"/>
    </row>
    <row r="483" spans="5:41" ht="12">
      <c r="E483" s="1"/>
      <c r="G483" s="1"/>
      <c r="I483" s="1"/>
      <c r="K483" s="1"/>
      <c r="M483" s="1"/>
      <c r="O483" s="1"/>
      <c r="Q483" s="1"/>
      <c r="S483" s="1"/>
      <c r="T483" s="1"/>
      <c r="V483" s="1"/>
      <c r="W483" s="1"/>
      <c r="Y483" s="1"/>
      <c r="Z483" s="1"/>
      <c r="AB483" s="1"/>
      <c r="AC483" s="1"/>
      <c r="AE483" s="1"/>
      <c r="AF483" s="1"/>
      <c r="AH483" s="1"/>
      <c r="AI483" s="1"/>
      <c r="AK483" s="1"/>
      <c r="AL483" s="1"/>
      <c r="AN483" s="1"/>
      <c r="AO483" s="1"/>
    </row>
    <row r="484" spans="5:41" ht="12">
      <c r="E484" s="1"/>
      <c r="G484" s="1"/>
      <c r="I484" s="1"/>
      <c r="K484" s="1"/>
      <c r="M484" s="1"/>
      <c r="O484" s="1"/>
      <c r="Q484" s="1"/>
      <c r="S484" s="1"/>
      <c r="T484" s="1"/>
      <c r="V484" s="1"/>
      <c r="W484" s="1"/>
      <c r="Y484" s="1"/>
      <c r="Z484" s="1"/>
      <c r="AB484" s="1"/>
      <c r="AC484" s="1"/>
      <c r="AE484" s="1"/>
      <c r="AF484" s="1"/>
      <c r="AH484" s="1"/>
      <c r="AI484" s="1"/>
      <c r="AK484" s="1"/>
      <c r="AL484" s="1"/>
      <c r="AN484" s="1"/>
      <c r="AO484" s="1"/>
    </row>
    <row r="485" spans="5:41" ht="12">
      <c r="E485" s="1"/>
      <c r="G485" s="1"/>
      <c r="I485" s="1"/>
      <c r="K485" s="1"/>
      <c r="M485" s="1"/>
      <c r="O485" s="1"/>
      <c r="Q485" s="1"/>
      <c r="S485" s="1"/>
      <c r="T485" s="1"/>
      <c r="V485" s="1"/>
      <c r="W485" s="1"/>
      <c r="Y485" s="1"/>
      <c r="Z485" s="1"/>
      <c r="AB485" s="1"/>
      <c r="AC485" s="1"/>
      <c r="AE485" s="1"/>
      <c r="AF485" s="1"/>
      <c r="AH485" s="1"/>
      <c r="AI485" s="1"/>
      <c r="AK485" s="1"/>
      <c r="AL485" s="1"/>
      <c r="AN485" s="1"/>
      <c r="AO485" s="1"/>
    </row>
    <row r="486" spans="5:41" ht="12">
      <c r="E486" s="1"/>
      <c r="G486" s="1"/>
      <c r="I486" s="1"/>
      <c r="K486" s="1"/>
      <c r="M486" s="1"/>
      <c r="O486" s="1"/>
      <c r="Q486" s="1"/>
      <c r="S486" s="1"/>
      <c r="T486" s="1"/>
      <c r="V486" s="1"/>
      <c r="W486" s="1"/>
      <c r="Y486" s="1"/>
      <c r="Z486" s="1"/>
      <c r="AB486" s="1"/>
      <c r="AC486" s="1"/>
      <c r="AE486" s="1"/>
      <c r="AF486" s="1"/>
      <c r="AH486" s="1"/>
      <c r="AI486" s="1"/>
      <c r="AK486" s="1"/>
      <c r="AL486" s="1"/>
      <c r="AN486" s="1"/>
      <c r="AO486" s="1"/>
    </row>
    <row r="487" spans="5:41" ht="12">
      <c r="E487" s="1"/>
      <c r="G487" s="1"/>
      <c r="I487" s="1"/>
      <c r="K487" s="1"/>
      <c r="M487" s="1"/>
      <c r="O487" s="1"/>
      <c r="Q487" s="1"/>
      <c r="S487" s="1"/>
      <c r="T487" s="1"/>
      <c r="V487" s="1"/>
      <c r="W487" s="1"/>
      <c r="Y487" s="1"/>
      <c r="Z487" s="1"/>
      <c r="AB487" s="1"/>
      <c r="AC487" s="1"/>
      <c r="AE487" s="1"/>
      <c r="AF487" s="1"/>
      <c r="AH487" s="1"/>
      <c r="AI487" s="1"/>
      <c r="AK487" s="1"/>
      <c r="AL487" s="1"/>
      <c r="AN487" s="1"/>
      <c r="AO487" s="1"/>
    </row>
    <row r="488" spans="5:41" ht="12">
      <c r="E488" s="1"/>
      <c r="G488" s="1"/>
      <c r="I488" s="1"/>
      <c r="K488" s="1"/>
      <c r="M488" s="1"/>
      <c r="O488" s="1"/>
      <c r="Q488" s="1"/>
      <c r="S488" s="1"/>
      <c r="T488" s="1"/>
      <c r="V488" s="1"/>
      <c r="W488" s="1"/>
      <c r="Y488" s="1"/>
      <c r="Z488" s="1"/>
      <c r="AB488" s="1"/>
      <c r="AC488" s="1"/>
      <c r="AE488" s="1"/>
      <c r="AF488" s="1"/>
      <c r="AH488" s="1"/>
      <c r="AI488" s="1"/>
      <c r="AK488" s="1"/>
      <c r="AL488" s="1"/>
      <c r="AN488" s="1"/>
      <c r="AO488" s="1"/>
    </row>
    <row r="489" spans="5:41" ht="12">
      <c r="E489" s="1"/>
      <c r="G489" s="1"/>
      <c r="I489" s="1"/>
      <c r="K489" s="1"/>
      <c r="M489" s="1"/>
      <c r="O489" s="1"/>
      <c r="Q489" s="1"/>
      <c r="S489" s="1"/>
      <c r="T489" s="1"/>
      <c r="V489" s="1"/>
      <c r="W489" s="1"/>
      <c r="Y489" s="1"/>
      <c r="Z489" s="1"/>
      <c r="AB489" s="1"/>
      <c r="AC489" s="1"/>
      <c r="AE489" s="1"/>
      <c r="AF489" s="1"/>
      <c r="AH489" s="1"/>
      <c r="AI489" s="1"/>
      <c r="AK489" s="1"/>
      <c r="AL489" s="1"/>
      <c r="AN489" s="1"/>
      <c r="AO489" s="1"/>
    </row>
    <row r="490" spans="5:41" ht="12">
      <c r="E490" s="1"/>
      <c r="G490" s="1"/>
      <c r="I490" s="1"/>
      <c r="K490" s="1"/>
      <c r="M490" s="1"/>
      <c r="O490" s="1"/>
      <c r="Q490" s="1"/>
      <c r="S490" s="1"/>
      <c r="T490" s="1"/>
      <c r="V490" s="1"/>
      <c r="W490" s="1"/>
      <c r="Y490" s="1"/>
      <c r="Z490" s="1"/>
      <c r="AB490" s="1"/>
      <c r="AC490" s="1"/>
      <c r="AE490" s="1"/>
      <c r="AF490" s="1"/>
      <c r="AH490" s="1"/>
      <c r="AI490" s="1"/>
      <c r="AK490" s="1"/>
      <c r="AL490" s="1"/>
      <c r="AN490" s="1"/>
      <c r="AO490" s="1"/>
    </row>
    <row r="491" spans="5:41" ht="12">
      <c r="E491" s="1"/>
      <c r="G491" s="1"/>
      <c r="I491" s="1"/>
      <c r="K491" s="1"/>
      <c r="M491" s="1"/>
      <c r="O491" s="1"/>
      <c r="Q491" s="1"/>
      <c r="S491" s="1"/>
      <c r="T491" s="1"/>
      <c r="V491" s="1"/>
      <c r="W491" s="1"/>
      <c r="Y491" s="1"/>
      <c r="Z491" s="1"/>
      <c r="AB491" s="1"/>
      <c r="AC491" s="1"/>
      <c r="AE491" s="1"/>
      <c r="AF491" s="1"/>
      <c r="AH491" s="1"/>
      <c r="AI491" s="1"/>
      <c r="AK491" s="1"/>
      <c r="AL491" s="1"/>
      <c r="AN491" s="1"/>
      <c r="AO491" s="1"/>
    </row>
    <row r="492" spans="5:41" ht="12">
      <c r="E492" s="1"/>
      <c r="G492" s="1"/>
      <c r="I492" s="1"/>
      <c r="K492" s="1"/>
      <c r="M492" s="1"/>
      <c r="O492" s="1"/>
      <c r="Q492" s="1"/>
      <c r="S492" s="1"/>
      <c r="T492" s="1"/>
      <c r="V492" s="1"/>
      <c r="W492" s="1"/>
      <c r="Y492" s="1"/>
      <c r="Z492" s="1"/>
      <c r="AB492" s="1"/>
      <c r="AC492" s="1"/>
      <c r="AE492" s="1"/>
      <c r="AF492" s="1"/>
      <c r="AH492" s="1"/>
      <c r="AI492" s="1"/>
      <c r="AK492" s="1"/>
      <c r="AL492" s="1"/>
      <c r="AN492" s="1"/>
      <c r="AO492" s="1"/>
    </row>
    <row r="493" spans="5:41" ht="12">
      <c r="E493" s="1"/>
      <c r="G493" s="1"/>
      <c r="I493" s="1"/>
      <c r="K493" s="1"/>
      <c r="M493" s="1"/>
      <c r="O493" s="1"/>
      <c r="Q493" s="1"/>
      <c r="S493" s="1"/>
      <c r="T493" s="1"/>
      <c r="V493" s="1"/>
      <c r="W493" s="1"/>
      <c r="Y493" s="1"/>
      <c r="Z493" s="1"/>
      <c r="AB493" s="1"/>
      <c r="AC493" s="1"/>
      <c r="AE493" s="1"/>
      <c r="AF493" s="1"/>
      <c r="AH493" s="1"/>
      <c r="AI493" s="1"/>
      <c r="AK493" s="1"/>
      <c r="AL493" s="1"/>
      <c r="AN493" s="1"/>
      <c r="AO493" s="1"/>
    </row>
    <row r="494" spans="5:41" ht="12">
      <c r="E494" s="1"/>
      <c r="G494" s="1"/>
      <c r="I494" s="1"/>
      <c r="K494" s="1"/>
      <c r="M494" s="1"/>
      <c r="O494" s="1"/>
      <c r="Q494" s="1"/>
      <c r="S494" s="1"/>
      <c r="T494" s="1"/>
      <c r="V494" s="1"/>
      <c r="W494" s="1"/>
      <c r="Y494" s="1"/>
      <c r="Z494" s="1"/>
      <c r="AB494" s="1"/>
      <c r="AC494" s="1"/>
      <c r="AE494" s="1"/>
      <c r="AF494" s="1"/>
      <c r="AH494" s="1"/>
      <c r="AI494" s="1"/>
      <c r="AK494" s="1"/>
      <c r="AL494" s="1"/>
      <c r="AN494" s="1"/>
      <c r="AO494" s="1"/>
    </row>
    <row r="495" spans="5:41" ht="12">
      <c r="E495" s="1"/>
      <c r="G495" s="1"/>
      <c r="I495" s="1"/>
      <c r="K495" s="1"/>
      <c r="M495" s="1"/>
      <c r="O495" s="1"/>
      <c r="Q495" s="1"/>
      <c r="S495" s="1"/>
      <c r="T495" s="1"/>
      <c r="V495" s="1"/>
      <c r="W495" s="1"/>
      <c r="Y495" s="1"/>
      <c r="Z495" s="1"/>
      <c r="AB495" s="1"/>
      <c r="AC495" s="1"/>
      <c r="AE495" s="1"/>
      <c r="AF495" s="1"/>
      <c r="AH495" s="1"/>
      <c r="AI495" s="1"/>
      <c r="AK495" s="1"/>
      <c r="AL495" s="1"/>
      <c r="AN495" s="1"/>
      <c r="AO495" s="1"/>
    </row>
    <row r="496" spans="5:41" ht="12">
      <c r="E496" s="1"/>
      <c r="G496" s="1"/>
      <c r="I496" s="1"/>
      <c r="K496" s="1"/>
      <c r="M496" s="1"/>
      <c r="O496" s="1"/>
      <c r="Q496" s="1"/>
      <c r="S496" s="1"/>
      <c r="T496" s="1"/>
      <c r="V496" s="1"/>
      <c r="W496" s="1"/>
      <c r="Y496" s="1"/>
      <c r="Z496" s="1"/>
      <c r="AB496" s="1"/>
      <c r="AC496" s="1"/>
      <c r="AE496" s="1"/>
      <c r="AF496" s="1"/>
      <c r="AH496" s="1"/>
      <c r="AI496" s="1"/>
      <c r="AK496" s="1"/>
      <c r="AL496" s="1"/>
      <c r="AN496" s="1"/>
      <c r="AO496" s="1"/>
    </row>
    <row r="497" spans="5:41" ht="12">
      <c r="E497" s="1"/>
      <c r="G497" s="1"/>
      <c r="I497" s="1"/>
      <c r="K497" s="1"/>
      <c r="M497" s="1"/>
      <c r="O497" s="1"/>
      <c r="Q497" s="1"/>
      <c r="S497" s="1"/>
      <c r="T497" s="1"/>
      <c r="V497" s="1"/>
      <c r="W497" s="1"/>
      <c r="Y497" s="1"/>
      <c r="Z497" s="1"/>
      <c r="AB497" s="1"/>
      <c r="AC497" s="1"/>
      <c r="AE497" s="1"/>
      <c r="AF497" s="1"/>
      <c r="AH497" s="1"/>
      <c r="AI497" s="1"/>
      <c r="AK497" s="1"/>
      <c r="AL497" s="1"/>
      <c r="AN497" s="1"/>
      <c r="AO497" s="1"/>
    </row>
    <row r="498" spans="5:41" ht="12">
      <c r="E498" s="1"/>
      <c r="G498" s="1"/>
      <c r="I498" s="1"/>
      <c r="K498" s="1"/>
      <c r="M498" s="1"/>
      <c r="O498" s="1"/>
      <c r="Q498" s="1"/>
      <c r="S498" s="1"/>
      <c r="T498" s="1"/>
      <c r="V498" s="1"/>
      <c r="W498" s="1"/>
      <c r="Y498" s="1"/>
      <c r="Z498" s="1"/>
      <c r="AB498" s="1"/>
      <c r="AC498" s="1"/>
      <c r="AE498" s="1"/>
      <c r="AF498" s="1"/>
      <c r="AH498" s="1"/>
      <c r="AI498" s="1"/>
      <c r="AK498" s="1"/>
      <c r="AL498" s="1"/>
      <c r="AN498" s="1"/>
      <c r="AO498" s="1"/>
    </row>
    <row r="499" spans="5:41" ht="12">
      <c r="E499" s="1"/>
      <c r="G499" s="1"/>
      <c r="I499" s="1"/>
      <c r="K499" s="1"/>
      <c r="M499" s="1"/>
      <c r="O499" s="1"/>
      <c r="Q499" s="1"/>
      <c r="S499" s="1"/>
      <c r="T499" s="1"/>
      <c r="V499" s="1"/>
      <c r="W499" s="1"/>
      <c r="Y499" s="1"/>
      <c r="Z499" s="1"/>
      <c r="AB499" s="1"/>
      <c r="AC499" s="1"/>
      <c r="AE499" s="1"/>
      <c r="AF499" s="1"/>
      <c r="AH499" s="1"/>
      <c r="AI499" s="1"/>
      <c r="AK499" s="1"/>
      <c r="AL499" s="1"/>
      <c r="AN499" s="1"/>
      <c r="AO499" s="1"/>
    </row>
    <row r="500" spans="5:41" ht="12">
      <c r="E500" s="1"/>
      <c r="G500" s="1"/>
      <c r="I500" s="1"/>
      <c r="K500" s="1"/>
      <c r="M500" s="1"/>
      <c r="O500" s="1"/>
      <c r="Q500" s="1"/>
      <c r="S500" s="1"/>
      <c r="T500" s="1"/>
      <c r="V500" s="1"/>
      <c r="W500" s="1"/>
      <c r="Y500" s="1"/>
      <c r="Z500" s="1"/>
      <c r="AB500" s="1"/>
      <c r="AC500" s="1"/>
      <c r="AE500" s="1"/>
      <c r="AF500" s="1"/>
      <c r="AH500" s="1"/>
      <c r="AI500" s="1"/>
      <c r="AK500" s="1"/>
      <c r="AL500" s="1"/>
      <c r="AN500" s="1"/>
      <c r="AO500" s="1"/>
    </row>
    <row r="501" spans="5:41" ht="12">
      <c r="E501" s="1"/>
      <c r="G501" s="1"/>
      <c r="I501" s="1"/>
      <c r="K501" s="1"/>
      <c r="M501" s="1"/>
      <c r="O501" s="1"/>
      <c r="Q501" s="1"/>
      <c r="S501" s="1"/>
      <c r="T501" s="1"/>
      <c r="V501" s="1"/>
      <c r="W501" s="1"/>
      <c r="Y501" s="1"/>
      <c r="Z501" s="1"/>
      <c r="AB501" s="1"/>
      <c r="AC501" s="1"/>
      <c r="AE501" s="1"/>
      <c r="AF501" s="1"/>
      <c r="AH501" s="1"/>
      <c r="AI501" s="1"/>
      <c r="AK501" s="1"/>
      <c r="AL501" s="1"/>
      <c r="AN501" s="1"/>
      <c r="AO501" s="1"/>
    </row>
    <row r="502" spans="5:41" ht="12">
      <c r="E502" s="1"/>
      <c r="G502" s="1"/>
      <c r="I502" s="1"/>
      <c r="K502" s="1"/>
      <c r="M502" s="1"/>
      <c r="O502" s="1"/>
      <c r="Q502" s="1"/>
      <c r="S502" s="1"/>
      <c r="T502" s="1"/>
      <c r="V502" s="1"/>
      <c r="W502" s="1"/>
      <c r="Y502" s="1"/>
      <c r="Z502" s="1"/>
      <c r="AB502" s="1"/>
      <c r="AC502" s="1"/>
      <c r="AE502" s="1"/>
      <c r="AF502" s="1"/>
      <c r="AH502" s="1"/>
      <c r="AI502" s="1"/>
      <c r="AK502" s="1"/>
      <c r="AL502" s="1"/>
      <c r="AN502" s="1"/>
      <c r="AO502" s="1"/>
    </row>
    <row r="503" spans="5:41" ht="12">
      <c r="E503" s="1"/>
      <c r="G503" s="1"/>
      <c r="I503" s="1"/>
      <c r="K503" s="1"/>
      <c r="M503" s="1"/>
      <c r="O503" s="1"/>
      <c r="Q503" s="1"/>
      <c r="S503" s="1"/>
      <c r="T503" s="1"/>
      <c r="V503" s="1"/>
      <c r="W503" s="1"/>
      <c r="Y503" s="1"/>
      <c r="Z503" s="1"/>
      <c r="AB503" s="1"/>
      <c r="AC503" s="1"/>
      <c r="AE503" s="1"/>
      <c r="AF503" s="1"/>
      <c r="AH503" s="1"/>
      <c r="AI503" s="1"/>
      <c r="AK503" s="1"/>
      <c r="AL503" s="1"/>
      <c r="AN503" s="1"/>
      <c r="AO503" s="1"/>
    </row>
    <row r="504" spans="5:41" ht="12">
      <c r="E504" s="1"/>
      <c r="G504" s="1"/>
      <c r="I504" s="1"/>
      <c r="K504" s="1"/>
      <c r="M504" s="1"/>
      <c r="O504" s="1"/>
      <c r="Q504" s="1"/>
      <c r="S504" s="1"/>
      <c r="T504" s="1"/>
      <c r="V504" s="1"/>
      <c r="W504" s="1"/>
      <c r="Y504" s="1"/>
      <c r="Z504" s="1"/>
      <c r="AB504" s="1"/>
      <c r="AC504" s="1"/>
      <c r="AE504" s="1"/>
      <c r="AF504" s="1"/>
      <c r="AH504" s="1"/>
      <c r="AI504" s="1"/>
      <c r="AK504" s="1"/>
      <c r="AL504" s="1"/>
      <c r="AN504" s="1"/>
      <c r="AO504" s="1"/>
    </row>
    <row r="505" spans="5:41" ht="12">
      <c r="E505" s="1"/>
      <c r="G505" s="1"/>
      <c r="I505" s="1"/>
      <c r="K505" s="1"/>
      <c r="M505" s="1"/>
      <c r="O505" s="1"/>
      <c r="Q505" s="1"/>
      <c r="S505" s="1"/>
      <c r="T505" s="1"/>
      <c r="V505" s="1"/>
      <c r="W505" s="1"/>
      <c r="Y505" s="1"/>
      <c r="Z505" s="1"/>
      <c r="AB505" s="1"/>
      <c r="AC505" s="1"/>
      <c r="AE505" s="1"/>
      <c r="AF505" s="1"/>
      <c r="AH505" s="1"/>
      <c r="AI505" s="1"/>
      <c r="AK505" s="1"/>
      <c r="AL505" s="1"/>
      <c r="AN505" s="1"/>
      <c r="AO505" s="1"/>
    </row>
    <row r="506" spans="5:41" ht="12">
      <c r="E506" s="1"/>
      <c r="G506" s="1"/>
      <c r="I506" s="1"/>
      <c r="K506" s="1"/>
      <c r="M506" s="1"/>
      <c r="O506" s="1"/>
      <c r="Q506" s="1"/>
      <c r="S506" s="1"/>
      <c r="T506" s="1"/>
      <c r="V506" s="1"/>
      <c r="W506" s="1"/>
      <c r="Y506" s="1"/>
      <c r="Z506" s="1"/>
      <c r="AB506" s="1"/>
      <c r="AC506" s="1"/>
      <c r="AE506" s="1"/>
      <c r="AF506" s="1"/>
      <c r="AH506" s="1"/>
      <c r="AI506" s="1"/>
      <c r="AK506" s="1"/>
      <c r="AL506" s="1"/>
      <c r="AN506" s="1"/>
      <c r="AO506" s="1"/>
    </row>
    <row r="507" spans="5:41" ht="12">
      <c r="E507" s="1"/>
      <c r="G507" s="1"/>
      <c r="I507" s="1"/>
      <c r="K507" s="1"/>
      <c r="M507" s="1"/>
      <c r="O507" s="1"/>
      <c r="Q507" s="1"/>
      <c r="S507" s="1"/>
      <c r="T507" s="1"/>
      <c r="V507" s="1"/>
      <c r="W507" s="1"/>
      <c r="Y507" s="1"/>
      <c r="Z507" s="1"/>
      <c r="AB507" s="1"/>
      <c r="AC507" s="1"/>
      <c r="AE507" s="1"/>
      <c r="AF507" s="1"/>
      <c r="AH507" s="1"/>
      <c r="AI507" s="1"/>
      <c r="AK507" s="1"/>
      <c r="AL507" s="1"/>
      <c r="AN507" s="1"/>
      <c r="AO507" s="1"/>
    </row>
    <row r="508" spans="5:41" ht="12">
      <c r="E508" s="1"/>
      <c r="G508" s="1"/>
      <c r="I508" s="1"/>
      <c r="K508" s="1"/>
      <c r="M508" s="1"/>
      <c r="O508" s="1"/>
      <c r="Q508" s="1"/>
      <c r="S508" s="1"/>
      <c r="T508" s="1"/>
      <c r="V508" s="1"/>
      <c r="W508" s="1"/>
      <c r="Y508" s="1"/>
      <c r="Z508" s="1"/>
      <c r="AB508" s="1"/>
      <c r="AC508" s="1"/>
      <c r="AE508" s="1"/>
      <c r="AF508" s="1"/>
      <c r="AH508" s="1"/>
      <c r="AI508" s="1"/>
      <c r="AK508" s="1"/>
      <c r="AL508" s="1"/>
      <c r="AN508" s="1"/>
      <c r="AO508" s="1"/>
    </row>
    <row r="509" spans="5:41" ht="12">
      <c r="E509" s="1"/>
      <c r="G509" s="1"/>
      <c r="I509" s="1"/>
      <c r="K509" s="1"/>
      <c r="M509" s="1"/>
      <c r="O509" s="1"/>
      <c r="Q509" s="1"/>
      <c r="S509" s="1"/>
      <c r="T509" s="1"/>
      <c r="V509" s="1"/>
      <c r="W509" s="1"/>
      <c r="Y509" s="1"/>
      <c r="Z509" s="1"/>
      <c r="AB509" s="1"/>
      <c r="AC509" s="1"/>
      <c r="AE509" s="1"/>
      <c r="AF509" s="1"/>
      <c r="AH509" s="1"/>
      <c r="AI509" s="1"/>
      <c r="AK509" s="1"/>
      <c r="AL509" s="1"/>
      <c r="AN509" s="1"/>
      <c r="AO509" s="1"/>
    </row>
    <row r="510" spans="5:41" ht="12">
      <c r="E510" s="1"/>
      <c r="G510" s="1"/>
      <c r="I510" s="1"/>
      <c r="K510" s="1"/>
      <c r="M510" s="1"/>
      <c r="O510" s="1"/>
      <c r="Q510" s="1"/>
      <c r="S510" s="1"/>
      <c r="T510" s="1"/>
      <c r="V510" s="1"/>
      <c r="W510" s="1"/>
      <c r="Y510" s="1"/>
      <c r="Z510" s="1"/>
      <c r="AB510" s="1"/>
      <c r="AC510" s="1"/>
      <c r="AE510" s="1"/>
      <c r="AF510" s="1"/>
      <c r="AH510" s="1"/>
      <c r="AI510" s="1"/>
      <c r="AK510" s="1"/>
      <c r="AL510" s="1"/>
      <c r="AN510" s="1"/>
      <c r="AO510" s="1"/>
    </row>
    <row r="511" spans="5:41" ht="12">
      <c r="E511" s="1"/>
      <c r="G511" s="1"/>
      <c r="I511" s="1"/>
      <c r="K511" s="1"/>
      <c r="M511" s="1"/>
      <c r="O511" s="1"/>
      <c r="Q511" s="1"/>
      <c r="S511" s="1"/>
      <c r="T511" s="1"/>
      <c r="V511" s="1"/>
      <c r="W511" s="1"/>
      <c r="Y511" s="1"/>
      <c r="Z511" s="1"/>
      <c r="AB511" s="1"/>
      <c r="AC511" s="1"/>
      <c r="AE511" s="1"/>
      <c r="AF511" s="1"/>
      <c r="AH511" s="1"/>
      <c r="AI511" s="1"/>
      <c r="AK511" s="1"/>
      <c r="AL511" s="1"/>
      <c r="AN511" s="1"/>
      <c r="AO511" s="1"/>
    </row>
    <row r="512" spans="5:41" ht="12">
      <c r="E512" s="1"/>
      <c r="G512" s="1"/>
      <c r="I512" s="1"/>
      <c r="K512" s="1"/>
      <c r="M512" s="1"/>
      <c r="O512" s="1"/>
      <c r="Q512" s="1"/>
      <c r="S512" s="1"/>
      <c r="T512" s="1"/>
      <c r="V512" s="1"/>
      <c r="W512" s="1"/>
      <c r="Y512" s="1"/>
      <c r="Z512" s="1"/>
      <c r="AB512" s="1"/>
      <c r="AC512" s="1"/>
      <c r="AE512" s="1"/>
      <c r="AF512" s="1"/>
      <c r="AH512" s="1"/>
      <c r="AI512" s="1"/>
      <c r="AK512" s="1"/>
      <c r="AL512" s="1"/>
      <c r="AN512" s="1"/>
      <c r="AO512" s="1"/>
    </row>
    <row r="513" spans="5:41" ht="12">
      <c r="E513" s="1"/>
      <c r="G513" s="1"/>
      <c r="I513" s="1"/>
      <c r="K513" s="1"/>
      <c r="M513" s="1"/>
      <c r="O513" s="1"/>
      <c r="Q513" s="1"/>
      <c r="S513" s="1"/>
      <c r="T513" s="1"/>
      <c r="V513" s="1"/>
      <c r="W513" s="1"/>
      <c r="Y513" s="1"/>
      <c r="Z513" s="1"/>
      <c r="AB513" s="1"/>
      <c r="AC513" s="1"/>
      <c r="AE513" s="1"/>
      <c r="AF513" s="1"/>
      <c r="AH513" s="1"/>
      <c r="AI513" s="1"/>
      <c r="AK513" s="1"/>
      <c r="AL513" s="1"/>
      <c r="AN513" s="1"/>
      <c r="AO513" s="1"/>
    </row>
    <row r="514" spans="5:41" ht="12">
      <c r="E514" s="1"/>
      <c r="G514" s="1"/>
      <c r="I514" s="1"/>
      <c r="K514" s="1"/>
      <c r="M514" s="1"/>
      <c r="O514" s="1"/>
      <c r="Q514" s="1"/>
      <c r="S514" s="1"/>
      <c r="T514" s="1"/>
      <c r="V514" s="1"/>
      <c r="W514" s="1"/>
      <c r="Y514" s="1"/>
      <c r="Z514" s="1"/>
      <c r="AB514" s="1"/>
      <c r="AC514" s="1"/>
      <c r="AE514" s="1"/>
      <c r="AF514" s="1"/>
      <c r="AH514" s="1"/>
      <c r="AI514" s="1"/>
      <c r="AK514" s="1"/>
      <c r="AL514" s="1"/>
      <c r="AN514" s="1"/>
      <c r="AO514" s="1"/>
    </row>
    <row r="515" spans="5:41" ht="12">
      <c r="E515" s="1"/>
      <c r="G515" s="1"/>
      <c r="I515" s="1"/>
      <c r="K515" s="1"/>
      <c r="M515" s="1"/>
      <c r="O515" s="1"/>
      <c r="Q515" s="1"/>
      <c r="S515" s="1"/>
      <c r="T515" s="1"/>
      <c r="V515" s="1"/>
      <c r="W515" s="1"/>
      <c r="Y515" s="1"/>
      <c r="Z515" s="1"/>
      <c r="AB515" s="1"/>
      <c r="AC515" s="1"/>
      <c r="AE515" s="1"/>
      <c r="AF515" s="1"/>
      <c r="AH515" s="1"/>
      <c r="AI515" s="1"/>
      <c r="AK515" s="1"/>
      <c r="AL515" s="1"/>
      <c r="AN515" s="1"/>
      <c r="AO515" s="1"/>
    </row>
    <row r="516" spans="5:41" ht="12">
      <c r="E516" s="1"/>
      <c r="G516" s="1"/>
      <c r="I516" s="1"/>
      <c r="K516" s="1"/>
      <c r="M516" s="1"/>
      <c r="O516" s="1"/>
      <c r="Q516" s="1"/>
      <c r="S516" s="1"/>
      <c r="T516" s="1"/>
      <c r="V516" s="1"/>
      <c r="W516" s="1"/>
      <c r="Y516" s="1"/>
      <c r="Z516" s="1"/>
      <c r="AB516" s="1"/>
      <c r="AC516" s="1"/>
      <c r="AE516" s="1"/>
      <c r="AF516" s="1"/>
      <c r="AH516" s="1"/>
      <c r="AI516" s="1"/>
      <c r="AK516" s="1"/>
      <c r="AL516" s="1"/>
      <c r="AN516" s="1"/>
      <c r="AO516" s="1"/>
    </row>
    <row r="517" spans="5:41" ht="12">
      <c r="E517" s="1"/>
      <c r="G517" s="1"/>
      <c r="I517" s="1"/>
      <c r="K517" s="1"/>
      <c r="M517" s="1"/>
      <c r="O517" s="1"/>
      <c r="Q517" s="1"/>
      <c r="S517" s="1"/>
      <c r="T517" s="1"/>
      <c r="V517" s="1"/>
      <c r="W517" s="1"/>
      <c r="Y517" s="1"/>
      <c r="Z517" s="1"/>
      <c r="AB517" s="1"/>
      <c r="AC517" s="1"/>
      <c r="AE517" s="1"/>
      <c r="AF517" s="1"/>
      <c r="AH517" s="1"/>
      <c r="AI517" s="1"/>
      <c r="AK517" s="1"/>
      <c r="AL517" s="1"/>
      <c r="AN517" s="1"/>
      <c r="AO517" s="1"/>
    </row>
    <row r="518" spans="5:41" ht="12">
      <c r="E518" s="1"/>
      <c r="G518" s="1"/>
      <c r="I518" s="1"/>
      <c r="K518" s="1"/>
      <c r="M518" s="1"/>
      <c r="O518" s="1"/>
      <c r="Q518" s="1"/>
      <c r="S518" s="1"/>
      <c r="T518" s="1"/>
      <c r="V518" s="1"/>
      <c r="W518" s="1"/>
      <c r="Y518" s="1"/>
      <c r="Z518" s="1"/>
      <c r="AB518" s="1"/>
      <c r="AC518" s="1"/>
      <c r="AE518" s="1"/>
      <c r="AF518" s="1"/>
      <c r="AH518" s="1"/>
      <c r="AI518" s="1"/>
      <c r="AK518" s="1"/>
      <c r="AL518" s="1"/>
      <c r="AN518" s="1"/>
      <c r="AO518" s="1"/>
    </row>
    <row r="519" spans="5:41" ht="12">
      <c r="E519" s="1"/>
      <c r="G519" s="1"/>
      <c r="I519" s="1"/>
      <c r="K519" s="1"/>
      <c r="M519" s="1"/>
      <c r="O519" s="1"/>
      <c r="Q519" s="1"/>
      <c r="S519" s="1"/>
      <c r="T519" s="1"/>
      <c r="V519" s="1"/>
      <c r="W519" s="1"/>
      <c r="Y519" s="1"/>
      <c r="Z519" s="1"/>
      <c r="AB519" s="1"/>
      <c r="AC519" s="1"/>
      <c r="AE519" s="1"/>
      <c r="AF519" s="1"/>
      <c r="AH519" s="1"/>
      <c r="AI519" s="1"/>
      <c r="AK519" s="1"/>
      <c r="AL519" s="1"/>
      <c r="AN519" s="1"/>
      <c r="AO519" s="1"/>
    </row>
    <row r="520" spans="5:41" ht="12">
      <c r="E520" s="1"/>
      <c r="G520" s="1"/>
      <c r="I520" s="1"/>
      <c r="K520" s="1"/>
      <c r="M520" s="1"/>
      <c r="O520" s="1"/>
      <c r="Q520" s="1"/>
      <c r="S520" s="1"/>
      <c r="T520" s="1"/>
      <c r="V520" s="1"/>
      <c r="W520" s="1"/>
      <c r="Y520" s="1"/>
      <c r="Z520" s="1"/>
      <c r="AB520" s="1"/>
      <c r="AC520" s="1"/>
      <c r="AE520" s="1"/>
      <c r="AF520" s="1"/>
      <c r="AH520" s="1"/>
      <c r="AI520" s="1"/>
      <c r="AK520" s="1"/>
      <c r="AL520" s="1"/>
      <c r="AN520" s="1"/>
      <c r="AO520" s="1"/>
    </row>
    <row r="521" spans="5:41" ht="12">
      <c r="E521" s="1"/>
      <c r="G521" s="1"/>
      <c r="I521" s="1"/>
      <c r="K521" s="1"/>
      <c r="M521" s="1"/>
      <c r="O521" s="1"/>
      <c r="Q521" s="1"/>
      <c r="S521" s="1"/>
      <c r="T521" s="1"/>
      <c r="V521" s="1"/>
      <c r="W521" s="1"/>
      <c r="Y521" s="1"/>
      <c r="Z521" s="1"/>
      <c r="AB521" s="1"/>
      <c r="AC521" s="1"/>
      <c r="AE521" s="1"/>
      <c r="AF521" s="1"/>
      <c r="AH521" s="1"/>
      <c r="AI521" s="1"/>
      <c r="AK521" s="1"/>
      <c r="AL521" s="1"/>
      <c r="AN521" s="1"/>
      <c r="AO521" s="1"/>
    </row>
    <row r="522" spans="5:41" ht="12">
      <c r="E522" s="1"/>
      <c r="G522" s="1"/>
      <c r="I522" s="1"/>
      <c r="K522" s="1"/>
      <c r="M522" s="1"/>
      <c r="O522" s="1"/>
      <c r="Q522" s="1"/>
      <c r="S522" s="1"/>
      <c r="T522" s="1"/>
      <c r="V522" s="1"/>
      <c r="W522" s="1"/>
      <c r="Y522" s="1"/>
      <c r="Z522" s="1"/>
      <c r="AB522" s="1"/>
      <c r="AC522" s="1"/>
      <c r="AE522" s="1"/>
      <c r="AF522" s="1"/>
      <c r="AH522" s="1"/>
      <c r="AI522" s="1"/>
      <c r="AK522" s="1"/>
      <c r="AL522" s="1"/>
      <c r="AN522" s="1"/>
      <c r="AO522" s="1"/>
    </row>
    <row r="523" spans="5:41" ht="12">
      <c r="E523" s="1"/>
      <c r="G523" s="1"/>
      <c r="I523" s="1"/>
      <c r="K523" s="1"/>
      <c r="M523" s="1"/>
      <c r="O523" s="1"/>
      <c r="Q523" s="1"/>
      <c r="S523" s="1"/>
      <c r="T523" s="1"/>
      <c r="V523" s="1"/>
      <c r="W523" s="1"/>
      <c r="Y523" s="1"/>
      <c r="Z523" s="1"/>
      <c r="AB523" s="1"/>
      <c r="AC523" s="1"/>
      <c r="AE523" s="1"/>
      <c r="AF523" s="1"/>
      <c r="AH523" s="1"/>
      <c r="AI523" s="1"/>
      <c r="AK523" s="1"/>
      <c r="AL523" s="1"/>
      <c r="AN523" s="1"/>
      <c r="AO523" s="1"/>
    </row>
    <row r="524" spans="5:41" ht="12">
      <c r="E524" s="1"/>
      <c r="G524" s="1"/>
      <c r="I524" s="1"/>
      <c r="K524" s="1"/>
      <c r="M524" s="1"/>
      <c r="O524" s="1"/>
      <c r="Q524" s="1"/>
      <c r="S524" s="1"/>
      <c r="T524" s="1"/>
      <c r="V524" s="1"/>
      <c r="W524" s="1"/>
      <c r="Y524" s="1"/>
      <c r="Z524" s="1"/>
      <c r="AB524" s="1"/>
      <c r="AC524" s="1"/>
      <c r="AE524" s="1"/>
      <c r="AF524" s="1"/>
      <c r="AH524" s="1"/>
      <c r="AI524" s="1"/>
      <c r="AK524" s="1"/>
      <c r="AL524" s="1"/>
      <c r="AN524" s="1"/>
      <c r="AO524" s="1"/>
    </row>
    <row r="525" spans="5:41" ht="12">
      <c r="E525" s="1"/>
      <c r="G525" s="1"/>
      <c r="I525" s="1"/>
      <c r="K525" s="1"/>
      <c r="M525" s="1"/>
      <c r="O525" s="1"/>
      <c r="Q525" s="1"/>
      <c r="S525" s="1"/>
      <c r="T525" s="1"/>
      <c r="V525" s="1"/>
      <c r="W525" s="1"/>
      <c r="Y525" s="1"/>
      <c r="Z525" s="1"/>
      <c r="AB525" s="1"/>
      <c r="AC525" s="1"/>
      <c r="AE525" s="1"/>
      <c r="AF525" s="1"/>
      <c r="AH525" s="1"/>
      <c r="AI525" s="1"/>
      <c r="AK525" s="1"/>
      <c r="AL525" s="1"/>
      <c r="AN525" s="1"/>
      <c r="AO525" s="1"/>
    </row>
    <row r="526" spans="5:41" ht="12">
      <c r="E526" s="1"/>
      <c r="G526" s="1"/>
      <c r="I526" s="1"/>
      <c r="K526" s="1"/>
      <c r="M526" s="1"/>
      <c r="O526" s="1"/>
      <c r="Q526" s="1"/>
      <c r="S526" s="1"/>
      <c r="T526" s="1"/>
      <c r="V526" s="1"/>
      <c r="W526" s="1"/>
      <c r="Y526" s="1"/>
      <c r="Z526" s="1"/>
      <c r="AB526" s="1"/>
      <c r="AC526" s="1"/>
      <c r="AE526" s="1"/>
      <c r="AF526" s="1"/>
      <c r="AH526" s="1"/>
      <c r="AI526" s="1"/>
      <c r="AK526" s="1"/>
      <c r="AL526" s="1"/>
      <c r="AN526" s="1"/>
      <c r="AO526" s="1"/>
    </row>
    <row r="527" spans="5:41" ht="12">
      <c r="E527" s="1"/>
      <c r="G527" s="1"/>
      <c r="I527" s="1"/>
      <c r="K527" s="1"/>
      <c r="M527" s="1"/>
      <c r="O527" s="1"/>
      <c r="Q527" s="1"/>
      <c r="S527" s="1"/>
      <c r="T527" s="1"/>
      <c r="V527" s="1"/>
      <c r="W527" s="1"/>
      <c r="Y527" s="1"/>
      <c r="Z527" s="1"/>
      <c r="AB527" s="1"/>
      <c r="AC527" s="1"/>
      <c r="AE527" s="1"/>
      <c r="AF527" s="1"/>
      <c r="AH527" s="1"/>
      <c r="AI527" s="1"/>
      <c r="AK527" s="1"/>
      <c r="AL527" s="1"/>
      <c r="AN527" s="1"/>
      <c r="AO527" s="1"/>
    </row>
    <row r="528" spans="5:41" ht="12">
      <c r="E528" s="1"/>
      <c r="G528" s="1"/>
      <c r="I528" s="1"/>
      <c r="K528" s="1"/>
      <c r="M528" s="1"/>
      <c r="O528" s="1"/>
      <c r="Q528" s="1"/>
      <c r="S528" s="1"/>
      <c r="T528" s="1"/>
      <c r="V528" s="1"/>
      <c r="W528" s="1"/>
      <c r="Y528" s="1"/>
      <c r="Z528" s="1"/>
      <c r="AB528" s="1"/>
      <c r="AC528" s="1"/>
      <c r="AE528" s="1"/>
      <c r="AF528" s="1"/>
      <c r="AH528" s="1"/>
      <c r="AI528" s="1"/>
      <c r="AK528" s="1"/>
      <c r="AL528" s="1"/>
      <c r="AN528" s="1"/>
      <c r="AO528" s="1"/>
    </row>
    <row r="529" spans="5:41" ht="12">
      <c r="E529" s="1"/>
      <c r="G529" s="1"/>
      <c r="I529" s="1"/>
      <c r="K529" s="1"/>
      <c r="M529" s="1"/>
      <c r="O529" s="1"/>
      <c r="Q529" s="1"/>
      <c r="S529" s="1"/>
      <c r="T529" s="1"/>
      <c r="V529" s="1"/>
      <c r="W529" s="1"/>
      <c r="Y529" s="1"/>
      <c r="Z529" s="1"/>
      <c r="AB529" s="1"/>
      <c r="AC529" s="1"/>
      <c r="AE529" s="1"/>
      <c r="AF529" s="1"/>
      <c r="AH529" s="1"/>
      <c r="AI529" s="1"/>
      <c r="AK529" s="1"/>
      <c r="AL529" s="1"/>
      <c r="AN529" s="1"/>
      <c r="AO529" s="1"/>
    </row>
    <row r="530" spans="5:41" ht="12">
      <c r="E530" s="1"/>
      <c r="G530" s="1"/>
      <c r="I530" s="1"/>
      <c r="K530" s="1"/>
      <c r="M530" s="1"/>
      <c r="O530" s="1"/>
      <c r="Q530" s="1"/>
      <c r="S530" s="1"/>
      <c r="T530" s="1"/>
      <c r="V530" s="1"/>
      <c r="W530" s="1"/>
      <c r="Y530" s="1"/>
      <c r="Z530" s="1"/>
      <c r="AB530" s="1"/>
      <c r="AC530" s="1"/>
      <c r="AE530" s="1"/>
      <c r="AF530" s="1"/>
      <c r="AH530" s="1"/>
      <c r="AI530" s="1"/>
      <c r="AK530" s="1"/>
      <c r="AL530" s="1"/>
      <c r="AN530" s="1"/>
      <c r="AO530" s="1"/>
    </row>
    <row r="531" spans="5:41" ht="12">
      <c r="E531" s="1"/>
      <c r="G531" s="1"/>
      <c r="I531" s="1"/>
      <c r="K531" s="1"/>
      <c r="M531" s="1"/>
      <c r="O531" s="1"/>
      <c r="Q531" s="1"/>
      <c r="S531" s="1"/>
      <c r="T531" s="1"/>
      <c r="V531" s="1"/>
      <c r="W531" s="1"/>
      <c r="Y531" s="1"/>
      <c r="Z531" s="1"/>
      <c r="AB531" s="1"/>
      <c r="AC531" s="1"/>
      <c r="AE531" s="1"/>
      <c r="AF531" s="1"/>
      <c r="AH531" s="1"/>
      <c r="AI531" s="1"/>
      <c r="AK531" s="1"/>
      <c r="AL531" s="1"/>
      <c r="AN531" s="1"/>
      <c r="AO531" s="1"/>
    </row>
    <row r="532" spans="5:41" ht="12">
      <c r="E532" s="1"/>
      <c r="G532" s="1"/>
      <c r="I532" s="1"/>
      <c r="K532" s="1"/>
      <c r="M532" s="1"/>
      <c r="O532" s="1"/>
      <c r="Q532" s="1"/>
      <c r="S532" s="1"/>
      <c r="T532" s="1"/>
      <c r="V532" s="1"/>
      <c r="W532" s="1"/>
      <c r="Y532" s="1"/>
      <c r="Z532" s="1"/>
      <c r="AB532" s="1"/>
      <c r="AC532" s="1"/>
      <c r="AE532" s="1"/>
      <c r="AF532" s="1"/>
      <c r="AH532" s="1"/>
      <c r="AI532" s="1"/>
      <c r="AK532" s="1"/>
      <c r="AL532" s="1"/>
      <c r="AN532" s="1"/>
      <c r="AO532" s="1"/>
    </row>
    <row r="533" spans="5:41" ht="12">
      <c r="E533" s="1"/>
      <c r="G533" s="1"/>
      <c r="I533" s="1"/>
      <c r="K533" s="1"/>
      <c r="M533" s="1"/>
      <c r="O533" s="1"/>
      <c r="Q533" s="1"/>
      <c r="S533" s="1"/>
      <c r="T533" s="1"/>
      <c r="V533" s="1"/>
      <c r="W533" s="1"/>
      <c r="Y533" s="1"/>
      <c r="Z533" s="1"/>
      <c r="AB533" s="1"/>
      <c r="AC533" s="1"/>
      <c r="AE533" s="1"/>
      <c r="AF533" s="1"/>
      <c r="AH533" s="1"/>
      <c r="AI533" s="1"/>
      <c r="AK533" s="1"/>
      <c r="AL533" s="1"/>
      <c r="AN533" s="1"/>
      <c r="AO533" s="1"/>
    </row>
    <row r="534" spans="5:41" ht="12">
      <c r="E534" s="1"/>
      <c r="G534" s="1"/>
      <c r="I534" s="1"/>
      <c r="K534" s="1"/>
      <c r="M534" s="1"/>
      <c r="O534" s="1"/>
      <c r="Q534" s="1"/>
      <c r="S534" s="1"/>
      <c r="T534" s="1"/>
      <c r="V534" s="1"/>
      <c r="W534" s="1"/>
      <c r="Y534" s="1"/>
      <c r="Z534" s="1"/>
      <c r="AB534" s="1"/>
      <c r="AC534" s="1"/>
      <c r="AE534" s="1"/>
      <c r="AF534" s="1"/>
      <c r="AH534" s="1"/>
      <c r="AI534" s="1"/>
      <c r="AK534" s="1"/>
      <c r="AL534" s="1"/>
      <c r="AN534" s="1"/>
      <c r="AO534" s="1"/>
    </row>
    <row r="535" spans="5:41" ht="12">
      <c r="E535" s="1"/>
      <c r="G535" s="1"/>
      <c r="I535" s="1"/>
      <c r="K535" s="1"/>
      <c r="M535" s="1"/>
      <c r="O535" s="1"/>
      <c r="Q535" s="1"/>
      <c r="S535" s="1"/>
      <c r="T535" s="1"/>
      <c r="V535" s="1"/>
      <c r="W535" s="1"/>
      <c r="Y535" s="1"/>
      <c r="Z535" s="1"/>
      <c r="AB535" s="1"/>
      <c r="AC535" s="1"/>
      <c r="AE535" s="1"/>
      <c r="AF535" s="1"/>
      <c r="AH535" s="1"/>
      <c r="AI535" s="1"/>
      <c r="AK535" s="1"/>
      <c r="AL535" s="1"/>
      <c r="AN535" s="1"/>
      <c r="AO535" s="1"/>
    </row>
    <row r="536" spans="5:41" ht="12">
      <c r="E536" s="1"/>
      <c r="G536" s="1"/>
      <c r="I536" s="1"/>
      <c r="K536" s="1"/>
      <c r="M536" s="1"/>
      <c r="O536" s="1"/>
      <c r="Q536" s="1"/>
      <c r="S536" s="1"/>
      <c r="T536" s="1"/>
      <c r="V536" s="1"/>
      <c r="W536" s="1"/>
      <c r="Y536" s="1"/>
      <c r="Z536" s="1"/>
      <c r="AB536" s="1"/>
      <c r="AC536" s="1"/>
      <c r="AE536" s="1"/>
      <c r="AF536" s="1"/>
      <c r="AH536" s="1"/>
      <c r="AI536" s="1"/>
      <c r="AK536" s="1"/>
      <c r="AL536" s="1"/>
      <c r="AN536" s="1"/>
      <c r="AO536" s="1"/>
    </row>
    <row r="537" spans="5:41" ht="12">
      <c r="E537" s="1"/>
      <c r="G537" s="1"/>
      <c r="I537" s="1"/>
      <c r="K537" s="1"/>
      <c r="M537" s="1"/>
      <c r="O537" s="1"/>
      <c r="Q537" s="1"/>
      <c r="S537" s="1"/>
      <c r="T537" s="1"/>
      <c r="V537" s="1"/>
      <c r="W537" s="1"/>
      <c r="Y537" s="1"/>
      <c r="Z537" s="1"/>
      <c r="AB537" s="1"/>
      <c r="AC537" s="1"/>
      <c r="AE537" s="1"/>
      <c r="AF537" s="1"/>
      <c r="AH537" s="1"/>
      <c r="AI537" s="1"/>
      <c r="AK537" s="1"/>
      <c r="AL537" s="1"/>
      <c r="AN537" s="1"/>
      <c r="AO537" s="1"/>
    </row>
    <row r="538" spans="5:41" ht="12">
      <c r="E538" s="1"/>
      <c r="G538" s="1"/>
      <c r="I538" s="1"/>
      <c r="K538" s="1"/>
      <c r="M538" s="1"/>
      <c r="O538" s="1"/>
      <c r="Q538" s="1"/>
      <c r="S538" s="1"/>
      <c r="T538" s="1"/>
      <c r="V538" s="1"/>
      <c r="W538" s="1"/>
      <c r="Y538" s="1"/>
      <c r="Z538" s="1"/>
      <c r="AB538" s="1"/>
      <c r="AC538" s="1"/>
      <c r="AE538" s="1"/>
      <c r="AF538" s="1"/>
      <c r="AH538" s="1"/>
      <c r="AI538" s="1"/>
      <c r="AK538" s="1"/>
      <c r="AL538" s="1"/>
      <c r="AN538" s="1"/>
      <c r="AO538" s="1"/>
    </row>
    <row r="539" spans="5:41" ht="12">
      <c r="E539" s="1"/>
      <c r="G539" s="1"/>
      <c r="I539" s="1"/>
      <c r="K539" s="1"/>
      <c r="M539" s="1"/>
      <c r="O539" s="1"/>
      <c r="Q539" s="1"/>
      <c r="S539" s="1"/>
      <c r="T539" s="1"/>
      <c r="V539" s="1"/>
      <c r="W539" s="1"/>
      <c r="Y539" s="1"/>
      <c r="Z539" s="1"/>
      <c r="AB539" s="1"/>
      <c r="AC539" s="1"/>
      <c r="AE539" s="1"/>
      <c r="AF539" s="1"/>
      <c r="AH539" s="1"/>
      <c r="AI539" s="1"/>
      <c r="AK539" s="1"/>
      <c r="AL539" s="1"/>
      <c r="AN539" s="1"/>
      <c r="AO539" s="1"/>
    </row>
    <row r="540" spans="5:41" ht="12">
      <c r="E540" s="1"/>
      <c r="G540" s="1"/>
      <c r="I540" s="1"/>
      <c r="K540" s="1"/>
      <c r="M540" s="1"/>
      <c r="O540" s="1"/>
      <c r="Q540" s="1"/>
      <c r="S540" s="1"/>
      <c r="T540" s="1"/>
      <c r="V540" s="1"/>
      <c r="W540" s="1"/>
      <c r="Y540" s="1"/>
      <c r="Z540" s="1"/>
      <c r="AB540" s="1"/>
      <c r="AC540" s="1"/>
      <c r="AE540" s="1"/>
      <c r="AF540" s="1"/>
      <c r="AH540" s="1"/>
      <c r="AI540" s="1"/>
      <c r="AK540" s="1"/>
      <c r="AL540" s="1"/>
      <c r="AN540" s="1"/>
      <c r="AO540" s="1"/>
    </row>
    <row r="541" spans="5:41" ht="12">
      <c r="E541" s="1"/>
      <c r="G541" s="1"/>
      <c r="I541" s="1"/>
      <c r="K541" s="1"/>
      <c r="M541" s="1"/>
      <c r="O541" s="1"/>
      <c r="Q541" s="1"/>
      <c r="S541" s="1"/>
      <c r="T541" s="1"/>
      <c r="V541" s="1"/>
      <c r="W541" s="1"/>
      <c r="Y541" s="1"/>
      <c r="Z541" s="1"/>
      <c r="AB541" s="1"/>
      <c r="AC541" s="1"/>
      <c r="AE541" s="1"/>
      <c r="AF541" s="1"/>
      <c r="AH541" s="1"/>
      <c r="AI541" s="1"/>
      <c r="AK541" s="1"/>
      <c r="AL541" s="1"/>
      <c r="AN541" s="1"/>
      <c r="AO541" s="1"/>
    </row>
    <row r="542" spans="5:41" ht="12">
      <c r="E542" s="1"/>
      <c r="G542" s="1"/>
      <c r="I542" s="1"/>
      <c r="K542" s="1"/>
      <c r="M542" s="1"/>
      <c r="O542" s="1"/>
      <c r="Q542" s="1"/>
      <c r="S542" s="1"/>
      <c r="T542" s="1"/>
      <c r="V542" s="1"/>
      <c r="W542" s="1"/>
      <c r="Y542" s="1"/>
      <c r="Z542" s="1"/>
      <c r="AB542" s="1"/>
      <c r="AC542" s="1"/>
      <c r="AE542" s="1"/>
      <c r="AF542" s="1"/>
      <c r="AH542" s="1"/>
      <c r="AI542" s="1"/>
      <c r="AK542" s="1"/>
      <c r="AL542" s="1"/>
      <c r="AN542" s="1"/>
      <c r="AO542" s="1"/>
    </row>
    <row r="543" spans="5:41" ht="12">
      <c r="E543" s="1"/>
      <c r="G543" s="1"/>
      <c r="I543" s="1"/>
      <c r="K543" s="1"/>
      <c r="M543" s="1"/>
      <c r="O543" s="1"/>
      <c r="Q543" s="1"/>
      <c r="S543" s="1"/>
      <c r="T543" s="1"/>
      <c r="V543" s="1"/>
      <c r="W543" s="1"/>
      <c r="Y543" s="1"/>
      <c r="Z543" s="1"/>
      <c r="AB543" s="1"/>
      <c r="AC543" s="1"/>
      <c r="AE543" s="1"/>
      <c r="AF543" s="1"/>
      <c r="AH543" s="1"/>
      <c r="AI543" s="1"/>
      <c r="AK543" s="1"/>
      <c r="AL543" s="1"/>
      <c r="AN543" s="1"/>
      <c r="AO543" s="1"/>
    </row>
    <row r="544" spans="5:41" ht="12">
      <c r="E544" s="1"/>
      <c r="G544" s="1"/>
      <c r="I544" s="1"/>
      <c r="K544" s="1"/>
      <c r="M544" s="1"/>
      <c r="O544" s="1"/>
      <c r="Q544" s="1"/>
      <c r="S544" s="1"/>
      <c r="T544" s="1"/>
      <c r="V544" s="1"/>
      <c r="W544" s="1"/>
      <c r="Y544" s="1"/>
      <c r="Z544" s="1"/>
      <c r="AB544" s="1"/>
      <c r="AC544" s="1"/>
      <c r="AE544" s="1"/>
      <c r="AF544" s="1"/>
      <c r="AH544" s="1"/>
      <c r="AI544" s="1"/>
      <c r="AK544" s="1"/>
      <c r="AL544" s="1"/>
      <c r="AN544" s="1"/>
      <c r="AO544" s="1"/>
    </row>
    <row r="545" spans="5:41" ht="12">
      <c r="E545" s="1"/>
      <c r="G545" s="1"/>
      <c r="I545" s="1"/>
      <c r="K545" s="1"/>
      <c r="M545" s="1"/>
      <c r="O545" s="1"/>
      <c r="Q545" s="1"/>
      <c r="S545" s="1"/>
      <c r="T545" s="1"/>
      <c r="V545" s="1"/>
      <c r="W545" s="1"/>
      <c r="Y545" s="1"/>
      <c r="Z545" s="1"/>
      <c r="AB545" s="1"/>
      <c r="AC545" s="1"/>
      <c r="AE545" s="1"/>
      <c r="AF545" s="1"/>
      <c r="AH545" s="1"/>
      <c r="AI545" s="1"/>
      <c r="AK545" s="1"/>
      <c r="AL545" s="1"/>
      <c r="AN545" s="1"/>
      <c r="AO545" s="1"/>
    </row>
    <row r="546" spans="5:41" ht="12">
      <c r="E546" s="1"/>
      <c r="G546" s="1"/>
      <c r="I546" s="1"/>
      <c r="K546" s="1"/>
      <c r="M546" s="1"/>
      <c r="O546" s="1"/>
      <c r="Q546" s="1"/>
      <c r="S546" s="1"/>
      <c r="T546" s="1"/>
      <c r="V546" s="1"/>
      <c r="W546" s="1"/>
      <c r="Y546" s="1"/>
      <c r="Z546" s="1"/>
      <c r="AB546" s="1"/>
      <c r="AC546" s="1"/>
      <c r="AE546" s="1"/>
      <c r="AF546" s="1"/>
      <c r="AH546" s="1"/>
      <c r="AI546" s="1"/>
      <c r="AK546" s="1"/>
      <c r="AL546" s="1"/>
      <c r="AN546" s="1"/>
      <c r="AO546" s="1"/>
    </row>
    <row r="547" spans="5:41" ht="12">
      <c r="E547" s="1"/>
      <c r="G547" s="1"/>
      <c r="I547" s="1"/>
      <c r="K547" s="1"/>
      <c r="M547" s="1"/>
      <c r="O547" s="1"/>
      <c r="Q547" s="1"/>
      <c r="S547" s="1"/>
      <c r="T547" s="1"/>
      <c r="V547" s="1"/>
      <c r="W547" s="1"/>
      <c r="Y547" s="1"/>
      <c r="Z547" s="1"/>
      <c r="AB547" s="1"/>
      <c r="AC547" s="1"/>
      <c r="AE547" s="1"/>
      <c r="AF547" s="1"/>
      <c r="AH547" s="1"/>
      <c r="AI547" s="1"/>
      <c r="AK547" s="1"/>
      <c r="AL547" s="1"/>
      <c r="AN547" s="1"/>
      <c r="AO547" s="1"/>
    </row>
    <row r="548" spans="5:41" ht="12">
      <c r="E548" s="1"/>
      <c r="G548" s="1"/>
      <c r="I548" s="1"/>
      <c r="K548" s="1"/>
      <c r="M548" s="1"/>
      <c r="O548" s="1"/>
      <c r="Q548" s="1"/>
      <c r="S548" s="1"/>
      <c r="T548" s="1"/>
      <c r="V548" s="1"/>
      <c r="W548" s="1"/>
      <c r="Y548" s="1"/>
      <c r="Z548" s="1"/>
      <c r="AB548" s="1"/>
      <c r="AC548" s="1"/>
      <c r="AE548" s="1"/>
      <c r="AF548" s="1"/>
      <c r="AH548" s="1"/>
      <c r="AI548" s="1"/>
      <c r="AK548" s="1"/>
      <c r="AL548" s="1"/>
      <c r="AN548" s="1"/>
      <c r="AO548" s="1"/>
    </row>
    <row r="549" spans="5:41" ht="12">
      <c r="E549" s="1"/>
      <c r="G549" s="1"/>
      <c r="I549" s="1"/>
      <c r="K549" s="1"/>
      <c r="M549" s="1"/>
      <c r="O549" s="1"/>
      <c r="Q549" s="1"/>
      <c r="S549" s="1"/>
      <c r="T549" s="1"/>
      <c r="V549" s="1"/>
      <c r="W549" s="1"/>
      <c r="Y549" s="1"/>
      <c r="Z549" s="1"/>
      <c r="AB549" s="1"/>
      <c r="AC549" s="1"/>
      <c r="AE549" s="1"/>
      <c r="AF549" s="1"/>
      <c r="AH549" s="1"/>
      <c r="AI549" s="1"/>
      <c r="AK549" s="1"/>
      <c r="AL549" s="1"/>
      <c r="AN549" s="1"/>
      <c r="AO549" s="1"/>
    </row>
    <row r="550" spans="5:41" ht="12">
      <c r="E550" s="1"/>
      <c r="G550" s="1"/>
      <c r="I550" s="1"/>
      <c r="K550" s="1"/>
      <c r="M550" s="1"/>
      <c r="O550" s="1"/>
      <c r="Q550" s="1"/>
      <c r="S550" s="1"/>
      <c r="T550" s="1"/>
      <c r="V550" s="1"/>
      <c r="W550" s="1"/>
      <c r="Y550" s="1"/>
      <c r="Z550" s="1"/>
      <c r="AB550" s="1"/>
      <c r="AC550" s="1"/>
      <c r="AE550" s="1"/>
      <c r="AF550" s="1"/>
      <c r="AH550" s="1"/>
      <c r="AI550" s="1"/>
      <c r="AK550" s="1"/>
      <c r="AL550" s="1"/>
      <c r="AN550" s="1"/>
      <c r="AO550" s="1"/>
    </row>
    <row r="551" spans="5:41" ht="12">
      <c r="E551" s="1"/>
      <c r="G551" s="1"/>
      <c r="I551" s="1"/>
      <c r="K551" s="1"/>
      <c r="M551" s="1"/>
      <c r="O551" s="1"/>
      <c r="Q551" s="1"/>
      <c r="S551" s="1"/>
      <c r="T551" s="1"/>
      <c r="V551" s="1"/>
      <c r="W551" s="1"/>
      <c r="Y551" s="1"/>
      <c r="Z551" s="1"/>
      <c r="AB551" s="1"/>
      <c r="AC551" s="1"/>
      <c r="AE551" s="1"/>
      <c r="AF551" s="1"/>
      <c r="AH551" s="1"/>
      <c r="AI551" s="1"/>
      <c r="AK551" s="1"/>
      <c r="AL551" s="1"/>
      <c r="AN551" s="1"/>
      <c r="AO551" s="1"/>
    </row>
    <row r="552" spans="5:41" ht="12">
      <c r="E552" s="1"/>
      <c r="G552" s="1"/>
      <c r="I552" s="1"/>
      <c r="K552" s="1"/>
      <c r="M552" s="1"/>
      <c r="O552" s="1"/>
      <c r="Q552" s="1"/>
      <c r="S552" s="1"/>
      <c r="T552" s="1"/>
      <c r="V552" s="1"/>
      <c r="W552" s="1"/>
      <c r="Y552" s="1"/>
      <c r="Z552" s="1"/>
      <c r="AB552" s="1"/>
      <c r="AC552" s="1"/>
      <c r="AE552" s="1"/>
      <c r="AF552" s="1"/>
      <c r="AH552" s="1"/>
      <c r="AI552" s="1"/>
      <c r="AK552" s="1"/>
      <c r="AL552" s="1"/>
      <c r="AN552" s="1"/>
      <c r="AO552" s="1"/>
    </row>
    <row r="553" spans="5:41" ht="12">
      <c r="E553" s="1"/>
      <c r="G553" s="1"/>
      <c r="I553" s="1"/>
      <c r="K553" s="1"/>
      <c r="M553" s="1"/>
      <c r="O553" s="1"/>
      <c r="Q553" s="1"/>
      <c r="S553" s="1"/>
      <c r="T553" s="1"/>
      <c r="V553" s="1"/>
      <c r="W553" s="1"/>
      <c r="Y553" s="1"/>
      <c r="Z553" s="1"/>
      <c r="AB553" s="1"/>
      <c r="AC553" s="1"/>
      <c r="AE553" s="1"/>
      <c r="AF553" s="1"/>
      <c r="AH553" s="1"/>
      <c r="AI553" s="1"/>
      <c r="AK553" s="1"/>
      <c r="AL553" s="1"/>
      <c r="AN553" s="1"/>
      <c r="AO553" s="1"/>
    </row>
    <row r="554" spans="5:41" ht="12">
      <c r="E554" s="1"/>
      <c r="G554" s="1"/>
      <c r="I554" s="1"/>
      <c r="K554" s="1"/>
      <c r="M554" s="1"/>
      <c r="O554" s="1"/>
      <c r="Q554" s="1"/>
      <c r="S554" s="1"/>
      <c r="T554" s="1"/>
      <c r="V554" s="1"/>
      <c r="W554" s="1"/>
      <c r="Y554" s="1"/>
      <c r="Z554" s="1"/>
      <c r="AB554" s="1"/>
      <c r="AC554" s="1"/>
      <c r="AE554" s="1"/>
      <c r="AF554" s="1"/>
      <c r="AH554" s="1"/>
      <c r="AI554" s="1"/>
      <c r="AK554" s="1"/>
      <c r="AL554" s="1"/>
      <c r="AN554" s="1"/>
      <c r="AO554" s="1"/>
    </row>
    <row r="555" spans="5:41" ht="12">
      <c r="E555" s="1"/>
      <c r="G555" s="1"/>
      <c r="I555" s="1"/>
      <c r="K555" s="1"/>
      <c r="M555" s="1"/>
      <c r="O555" s="1"/>
      <c r="Q555" s="1"/>
      <c r="S555" s="1"/>
      <c r="T555" s="1"/>
      <c r="V555" s="1"/>
      <c r="W555" s="1"/>
      <c r="Y555" s="1"/>
      <c r="Z555" s="1"/>
      <c r="AB555" s="1"/>
      <c r="AC555" s="1"/>
      <c r="AE555" s="1"/>
      <c r="AF555" s="1"/>
      <c r="AH555" s="1"/>
      <c r="AI555" s="1"/>
      <c r="AK555" s="1"/>
      <c r="AL555" s="1"/>
      <c r="AN555" s="1"/>
      <c r="AO555" s="1"/>
    </row>
    <row r="556" spans="5:41" ht="12">
      <c r="E556" s="1"/>
      <c r="G556" s="1"/>
      <c r="I556" s="1"/>
      <c r="K556" s="1"/>
      <c r="M556" s="1"/>
      <c r="O556" s="1"/>
      <c r="Q556" s="1"/>
      <c r="S556" s="1"/>
      <c r="T556" s="1"/>
      <c r="V556" s="1"/>
      <c r="W556" s="1"/>
      <c r="Y556" s="1"/>
      <c r="Z556" s="1"/>
      <c r="AB556" s="1"/>
      <c r="AC556" s="1"/>
      <c r="AE556" s="1"/>
      <c r="AF556" s="1"/>
      <c r="AH556" s="1"/>
      <c r="AI556" s="1"/>
      <c r="AK556" s="1"/>
      <c r="AL556" s="1"/>
      <c r="AN556" s="1"/>
      <c r="AO556" s="1"/>
    </row>
    <row r="557" spans="5:41" ht="12">
      <c r="E557" s="1"/>
      <c r="G557" s="1"/>
      <c r="I557" s="1"/>
      <c r="K557" s="1"/>
      <c r="M557" s="1"/>
      <c r="O557" s="1"/>
      <c r="Q557" s="1"/>
      <c r="S557" s="1"/>
      <c r="T557" s="1"/>
      <c r="V557" s="1"/>
      <c r="W557" s="1"/>
      <c r="Y557" s="1"/>
      <c r="Z557" s="1"/>
      <c r="AB557" s="1"/>
      <c r="AC557" s="1"/>
      <c r="AE557" s="1"/>
      <c r="AF557" s="1"/>
      <c r="AH557" s="1"/>
      <c r="AI557" s="1"/>
      <c r="AK557" s="1"/>
      <c r="AL557" s="1"/>
      <c r="AN557" s="1"/>
      <c r="AO557" s="1"/>
    </row>
    <row r="558" spans="5:41" ht="12">
      <c r="E558" s="1"/>
      <c r="G558" s="1"/>
      <c r="I558" s="1"/>
      <c r="K558" s="1"/>
      <c r="M558" s="1"/>
      <c r="O558" s="1"/>
      <c r="Q558" s="1"/>
      <c r="S558" s="1"/>
      <c r="T558" s="1"/>
      <c r="V558" s="1"/>
      <c r="W558" s="1"/>
      <c r="Y558" s="1"/>
      <c r="Z558" s="1"/>
      <c r="AB558" s="1"/>
      <c r="AC558" s="1"/>
      <c r="AE558" s="1"/>
      <c r="AF558" s="1"/>
      <c r="AH558" s="1"/>
      <c r="AI558" s="1"/>
      <c r="AK558" s="1"/>
      <c r="AL558" s="1"/>
      <c r="AN558" s="1"/>
      <c r="AO558" s="1"/>
    </row>
    <row r="559" spans="5:41" ht="12">
      <c r="E559" s="1"/>
      <c r="G559" s="1"/>
      <c r="I559" s="1"/>
      <c r="K559" s="1"/>
      <c r="M559" s="1"/>
      <c r="O559" s="1"/>
      <c r="Q559" s="1"/>
      <c r="S559" s="1"/>
      <c r="T559" s="1"/>
      <c r="V559" s="1"/>
      <c r="W559" s="1"/>
      <c r="Y559" s="1"/>
      <c r="Z559" s="1"/>
      <c r="AB559" s="1"/>
      <c r="AC559" s="1"/>
      <c r="AE559" s="1"/>
      <c r="AF559" s="1"/>
      <c r="AH559" s="1"/>
      <c r="AI559" s="1"/>
      <c r="AK559" s="1"/>
      <c r="AL559" s="1"/>
      <c r="AN559" s="1"/>
      <c r="AO559" s="1"/>
    </row>
    <row r="560" spans="5:41" ht="12">
      <c r="E560" s="1"/>
      <c r="G560" s="1"/>
      <c r="I560" s="1"/>
      <c r="K560" s="1"/>
      <c r="M560" s="1"/>
      <c r="O560" s="1"/>
      <c r="Q560" s="1"/>
      <c r="S560" s="1"/>
      <c r="T560" s="1"/>
      <c r="V560" s="1"/>
      <c r="W560" s="1"/>
      <c r="Y560" s="1"/>
      <c r="Z560" s="1"/>
      <c r="AB560" s="1"/>
      <c r="AC560" s="1"/>
      <c r="AE560" s="1"/>
      <c r="AF560" s="1"/>
      <c r="AH560" s="1"/>
      <c r="AI560" s="1"/>
      <c r="AK560" s="1"/>
      <c r="AL560" s="1"/>
      <c r="AN560" s="1"/>
      <c r="AO560" s="1"/>
    </row>
    <row r="561" spans="5:41" ht="12">
      <c r="E561" s="1"/>
      <c r="G561" s="1"/>
      <c r="I561" s="1"/>
      <c r="K561" s="1"/>
      <c r="M561" s="1"/>
      <c r="O561" s="1"/>
      <c r="Q561" s="1"/>
      <c r="S561" s="1"/>
      <c r="T561" s="1"/>
      <c r="V561" s="1"/>
      <c r="W561" s="1"/>
      <c r="Y561" s="1"/>
      <c r="Z561" s="1"/>
      <c r="AB561" s="1"/>
      <c r="AC561" s="1"/>
      <c r="AE561" s="1"/>
      <c r="AF561" s="1"/>
      <c r="AH561" s="1"/>
      <c r="AI561" s="1"/>
      <c r="AK561" s="1"/>
      <c r="AL561" s="1"/>
      <c r="AN561" s="1"/>
      <c r="AO561" s="1"/>
    </row>
    <row r="562" spans="5:41" ht="12">
      <c r="E562" s="1"/>
      <c r="G562" s="1"/>
      <c r="I562" s="1"/>
      <c r="K562" s="1"/>
      <c r="M562" s="1"/>
      <c r="O562" s="1"/>
      <c r="Q562" s="1"/>
      <c r="S562" s="1"/>
      <c r="T562" s="1"/>
      <c r="V562" s="1"/>
      <c r="W562" s="1"/>
      <c r="Y562" s="1"/>
      <c r="Z562" s="1"/>
      <c r="AB562" s="1"/>
      <c r="AC562" s="1"/>
      <c r="AE562" s="1"/>
      <c r="AF562" s="1"/>
      <c r="AH562" s="1"/>
      <c r="AI562" s="1"/>
      <c r="AK562" s="1"/>
      <c r="AL562" s="1"/>
      <c r="AN562" s="1"/>
      <c r="AO562" s="1"/>
    </row>
    <row r="563" spans="5:41" ht="12">
      <c r="E563" s="1"/>
      <c r="G563" s="1"/>
      <c r="I563" s="1"/>
      <c r="K563" s="1"/>
      <c r="M563" s="1"/>
      <c r="O563" s="1"/>
      <c r="Q563" s="1"/>
      <c r="S563" s="1"/>
      <c r="T563" s="1"/>
      <c r="V563" s="1"/>
      <c r="W563" s="1"/>
      <c r="Y563" s="1"/>
      <c r="Z563" s="1"/>
      <c r="AB563" s="1"/>
      <c r="AC563" s="1"/>
      <c r="AE563" s="1"/>
      <c r="AF563" s="1"/>
      <c r="AH563" s="1"/>
      <c r="AI563" s="1"/>
      <c r="AK563" s="1"/>
      <c r="AL563" s="1"/>
      <c r="AN563" s="1"/>
      <c r="AO563" s="1"/>
    </row>
    <row r="564" spans="5:41" ht="12">
      <c r="E564" s="1"/>
      <c r="G564" s="1"/>
      <c r="I564" s="1"/>
      <c r="K564" s="1"/>
      <c r="M564" s="1"/>
      <c r="O564" s="1"/>
      <c r="Q564" s="1"/>
      <c r="S564" s="1"/>
      <c r="T564" s="1"/>
      <c r="V564" s="1"/>
      <c r="W564" s="1"/>
      <c r="Y564" s="1"/>
      <c r="Z564" s="1"/>
      <c r="AB564" s="1"/>
      <c r="AC564" s="1"/>
      <c r="AE564" s="1"/>
      <c r="AF564" s="1"/>
      <c r="AH564" s="1"/>
      <c r="AI564" s="1"/>
      <c r="AK564" s="1"/>
      <c r="AL564" s="1"/>
      <c r="AN564" s="1"/>
      <c r="AO564" s="1"/>
    </row>
    <row r="565" spans="5:41" ht="12">
      <c r="E565" s="1"/>
      <c r="G565" s="1"/>
      <c r="I565" s="1"/>
      <c r="K565" s="1"/>
      <c r="M565" s="1"/>
      <c r="O565" s="1"/>
      <c r="Q565" s="1"/>
      <c r="S565" s="1"/>
      <c r="T565" s="1"/>
      <c r="V565" s="1"/>
      <c r="W565" s="1"/>
      <c r="Y565" s="1"/>
      <c r="Z565" s="1"/>
      <c r="AB565" s="1"/>
      <c r="AC565" s="1"/>
      <c r="AE565" s="1"/>
      <c r="AF565" s="1"/>
      <c r="AH565" s="1"/>
      <c r="AI565" s="1"/>
      <c r="AK565" s="1"/>
      <c r="AL565" s="1"/>
      <c r="AN565" s="1"/>
      <c r="AO565" s="1"/>
    </row>
    <row r="566" spans="5:41" ht="12">
      <c r="E566" s="1"/>
      <c r="G566" s="1"/>
      <c r="I566" s="1"/>
      <c r="K566" s="1"/>
      <c r="M566" s="1"/>
      <c r="O566" s="1"/>
      <c r="Q566" s="1"/>
      <c r="S566" s="1"/>
      <c r="T566" s="1"/>
      <c r="V566" s="1"/>
      <c r="W566" s="1"/>
      <c r="Y566" s="1"/>
      <c r="Z566" s="1"/>
      <c r="AB566" s="1"/>
      <c r="AC566" s="1"/>
      <c r="AE566" s="1"/>
      <c r="AF566" s="1"/>
      <c r="AH566" s="1"/>
      <c r="AI566" s="1"/>
      <c r="AK566" s="1"/>
      <c r="AL566" s="1"/>
      <c r="AN566" s="1"/>
      <c r="AO566" s="1"/>
    </row>
    <row r="567" spans="5:41" ht="12">
      <c r="E567" s="1"/>
      <c r="G567" s="1"/>
      <c r="I567" s="1"/>
      <c r="K567" s="1"/>
      <c r="M567" s="1"/>
      <c r="O567" s="1"/>
      <c r="Q567" s="1"/>
      <c r="S567" s="1"/>
      <c r="T567" s="1"/>
      <c r="V567" s="1"/>
      <c r="W567" s="1"/>
      <c r="Y567" s="1"/>
      <c r="Z567" s="1"/>
      <c r="AB567" s="1"/>
      <c r="AC567" s="1"/>
      <c r="AE567" s="1"/>
      <c r="AF567" s="1"/>
      <c r="AH567" s="1"/>
      <c r="AI567" s="1"/>
      <c r="AK567" s="1"/>
      <c r="AL567" s="1"/>
      <c r="AN567" s="1"/>
      <c r="AO567" s="1"/>
    </row>
    <row r="568" spans="5:41" ht="12">
      <c r="E568" s="1"/>
      <c r="G568" s="1"/>
      <c r="I568" s="1"/>
      <c r="K568" s="1"/>
      <c r="M568" s="1"/>
      <c r="O568" s="1"/>
      <c r="Q568" s="1"/>
      <c r="S568" s="1"/>
      <c r="T568" s="1"/>
      <c r="V568" s="1"/>
      <c r="W568" s="1"/>
      <c r="Y568" s="1"/>
      <c r="Z568" s="1"/>
      <c r="AB568" s="1"/>
      <c r="AC568" s="1"/>
      <c r="AE568" s="1"/>
      <c r="AF568" s="1"/>
      <c r="AH568" s="1"/>
      <c r="AI568" s="1"/>
      <c r="AK568" s="1"/>
      <c r="AL568" s="1"/>
      <c r="AN568" s="1"/>
      <c r="AO568" s="1"/>
    </row>
    <row r="569" spans="5:41" ht="12">
      <c r="E569" s="1"/>
      <c r="G569" s="1"/>
      <c r="I569" s="1"/>
      <c r="K569" s="1"/>
      <c r="M569" s="1"/>
      <c r="O569" s="1"/>
      <c r="Q569" s="1"/>
      <c r="S569" s="1"/>
      <c r="T569" s="1"/>
      <c r="V569" s="1"/>
      <c r="W569" s="1"/>
      <c r="Y569" s="1"/>
      <c r="Z569" s="1"/>
      <c r="AB569" s="1"/>
      <c r="AC569" s="1"/>
      <c r="AE569" s="1"/>
      <c r="AF569" s="1"/>
      <c r="AH569" s="1"/>
      <c r="AI569" s="1"/>
      <c r="AK569" s="1"/>
      <c r="AL569" s="1"/>
      <c r="AN569" s="1"/>
      <c r="AO569" s="1"/>
    </row>
    <row r="570" spans="5:41" ht="12">
      <c r="E570" s="1"/>
      <c r="G570" s="1"/>
      <c r="I570" s="1"/>
      <c r="K570" s="1"/>
      <c r="M570" s="1"/>
      <c r="O570" s="1"/>
      <c r="Q570" s="1"/>
      <c r="S570" s="1"/>
      <c r="T570" s="1"/>
      <c r="V570" s="1"/>
      <c r="W570" s="1"/>
      <c r="Y570" s="1"/>
      <c r="Z570" s="1"/>
      <c r="AB570" s="1"/>
      <c r="AC570" s="1"/>
      <c r="AE570" s="1"/>
      <c r="AF570" s="1"/>
      <c r="AH570" s="1"/>
      <c r="AI570" s="1"/>
      <c r="AK570" s="1"/>
      <c r="AL570" s="1"/>
      <c r="AN570" s="1"/>
      <c r="AO570" s="1"/>
    </row>
    <row r="571" spans="5:41" ht="12">
      <c r="E571" s="1"/>
      <c r="G571" s="1"/>
      <c r="I571" s="1"/>
      <c r="K571" s="1"/>
      <c r="M571" s="1"/>
      <c r="O571" s="1"/>
      <c r="Q571" s="1"/>
      <c r="S571" s="1"/>
      <c r="T571" s="1"/>
      <c r="V571" s="1"/>
      <c r="W571" s="1"/>
      <c r="Y571" s="1"/>
      <c r="Z571" s="1"/>
      <c r="AB571" s="1"/>
      <c r="AC571" s="1"/>
      <c r="AE571" s="1"/>
      <c r="AF571" s="1"/>
      <c r="AH571" s="1"/>
      <c r="AI571" s="1"/>
      <c r="AK571" s="1"/>
      <c r="AL571" s="1"/>
      <c r="AN571" s="1"/>
      <c r="AO571" s="1"/>
    </row>
    <row r="572" spans="5:41" ht="12">
      <c r="E572" s="1"/>
      <c r="G572" s="1"/>
      <c r="I572" s="1"/>
      <c r="K572" s="1"/>
      <c r="M572" s="1"/>
      <c r="O572" s="1"/>
      <c r="Q572" s="1"/>
      <c r="S572" s="1"/>
      <c r="T572" s="1"/>
      <c r="V572" s="1"/>
      <c r="W572" s="1"/>
      <c r="Y572" s="1"/>
      <c r="Z572" s="1"/>
      <c r="AB572" s="1"/>
      <c r="AC572" s="1"/>
      <c r="AE572" s="1"/>
      <c r="AF572" s="1"/>
      <c r="AH572" s="1"/>
      <c r="AI572" s="1"/>
      <c r="AK572" s="1"/>
      <c r="AL572" s="1"/>
      <c r="AN572" s="1"/>
      <c r="AO572" s="1"/>
    </row>
    <row r="573" spans="5:41" ht="12">
      <c r="E573" s="1"/>
      <c r="G573" s="1"/>
      <c r="I573" s="1"/>
      <c r="K573" s="1"/>
      <c r="M573" s="1"/>
      <c r="O573" s="1"/>
      <c r="Q573" s="1"/>
      <c r="S573" s="1"/>
      <c r="T573" s="1"/>
      <c r="V573" s="1"/>
      <c r="W573" s="1"/>
      <c r="Y573" s="1"/>
      <c r="Z573" s="1"/>
      <c r="AB573" s="1"/>
      <c r="AC573" s="1"/>
      <c r="AE573" s="1"/>
      <c r="AF573" s="1"/>
      <c r="AH573" s="1"/>
      <c r="AI573" s="1"/>
      <c r="AK573" s="1"/>
      <c r="AL573" s="1"/>
      <c r="AN573" s="1"/>
      <c r="AO573" s="1"/>
    </row>
    <row r="574" spans="5:41" ht="12">
      <c r="E574" s="1"/>
      <c r="G574" s="1"/>
      <c r="I574" s="1"/>
      <c r="K574" s="1"/>
      <c r="M574" s="1"/>
      <c r="O574" s="1"/>
      <c r="Q574" s="1"/>
      <c r="S574" s="1"/>
      <c r="T574" s="1"/>
      <c r="V574" s="1"/>
      <c r="W574" s="1"/>
      <c r="Y574" s="1"/>
      <c r="Z574" s="1"/>
      <c r="AB574" s="1"/>
      <c r="AC574" s="1"/>
      <c r="AE574" s="1"/>
      <c r="AF574" s="1"/>
      <c r="AH574" s="1"/>
      <c r="AI574" s="1"/>
      <c r="AK574" s="1"/>
      <c r="AL574" s="1"/>
      <c r="AN574" s="1"/>
      <c r="AO574" s="1"/>
    </row>
    <row r="575" spans="5:41" ht="12">
      <c r="E575" s="1"/>
      <c r="G575" s="1"/>
      <c r="I575" s="1"/>
      <c r="K575" s="1"/>
      <c r="M575" s="1"/>
      <c r="O575" s="1"/>
      <c r="Q575" s="1"/>
      <c r="S575" s="1"/>
      <c r="T575" s="1"/>
      <c r="V575" s="1"/>
      <c r="W575" s="1"/>
      <c r="Y575" s="1"/>
      <c r="Z575" s="1"/>
      <c r="AB575" s="1"/>
      <c r="AC575" s="1"/>
      <c r="AE575" s="1"/>
      <c r="AF575" s="1"/>
      <c r="AH575" s="1"/>
      <c r="AI575" s="1"/>
      <c r="AK575" s="1"/>
      <c r="AL575" s="1"/>
      <c r="AN575" s="1"/>
      <c r="AO575" s="1"/>
    </row>
    <row r="576" spans="5:41" ht="12">
      <c r="E576" s="1"/>
      <c r="G576" s="1"/>
      <c r="I576" s="1"/>
      <c r="K576" s="1"/>
      <c r="M576" s="1"/>
      <c r="O576" s="1"/>
      <c r="Q576" s="1"/>
      <c r="S576" s="1"/>
      <c r="T576" s="1"/>
      <c r="V576" s="1"/>
      <c r="W576" s="1"/>
      <c r="Y576" s="1"/>
      <c r="Z576" s="1"/>
      <c r="AB576" s="1"/>
      <c r="AC576" s="1"/>
      <c r="AE576" s="1"/>
      <c r="AF576" s="1"/>
      <c r="AH576" s="1"/>
      <c r="AI576" s="1"/>
      <c r="AK576" s="1"/>
      <c r="AL576" s="1"/>
      <c r="AN576" s="1"/>
      <c r="AO576" s="1"/>
    </row>
    <row r="577" spans="5:41" ht="12">
      <c r="E577" s="1"/>
      <c r="G577" s="1"/>
      <c r="I577" s="1"/>
      <c r="K577" s="1"/>
      <c r="M577" s="1"/>
      <c r="O577" s="1"/>
      <c r="Q577" s="1"/>
      <c r="S577" s="1"/>
      <c r="T577" s="1"/>
      <c r="V577" s="1"/>
      <c r="W577" s="1"/>
      <c r="Y577" s="1"/>
      <c r="Z577" s="1"/>
      <c r="AB577" s="1"/>
      <c r="AC577" s="1"/>
      <c r="AE577" s="1"/>
      <c r="AF577" s="1"/>
      <c r="AH577" s="1"/>
      <c r="AI577" s="1"/>
      <c r="AK577" s="1"/>
      <c r="AL577" s="1"/>
      <c r="AN577" s="1"/>
      <c r="AO577" s="1"/>
    </row>
    <row r="578" spans="5:41" ht="12">
      <c r="E578" s="1"/>
      <c r="G578" s="1"/>
      <c r="I578" s="1"/>
      <c r="K578" s="1"/>
      <c r="M578" s="1"/>
      <c r="O578" s="1"/>
      <c r="Q578" s="1"/>
      <c r="S578" s="1"/>
      <c r="T578" s="1"/>
      <c r="V578" s="1"/>
      <c r="W578" s="1"/>
      <c r="Y578" s="1"/>
      <c r="Z578" s="1"/>
      <c r="AB578" s="1"/>
      <c r="AC578" s="1"/>
      <c r="AE578" s="1"/>
      <c r="AF578" s="1"/>
      <c r="AH578" s="1"/>
      <c r="AI578" s="1"/>
      <c r="AK578" s="1"/>
      <c r="AL578" s="1"/>
      <c r="AN578" s="1"/>
      <c r="AO578" s="1"/>
    </row>
    <row r="579" spans="5:41" ht="12">
      <c r="E579" s="1"/>
      <c r="G579" s="1"/>
      <c r="I579" s="1"/>
      <c r="K579" s="1"/>
      <c r="M579" s="1"/>
      <c r="O579" s="1"/>
      <c r="Q579" s="1"/>
      <c r="S579" s="1"/>
      <c r="T579" s="1"/>
      <c r="V579" s="1"/>
      <c r="W579" s="1"/>
      <c r="Y579" s="1"/>
      <c r="Z579" s="1"/>
      <c r="AB579" s="1"/>
      <c r="AC579" s="1"/>
      <c r="AE579" s="1"/>
      <c r="AF579" s="1"/>
      <c r="AH579" s="1"/>
      <c r="AI579" s="1"/>
      <c r="AK579" s="1"/>
      <c r="AL579" s="1"/>
      <c r="AN579" s="1"/>
      <c r="AO579" s="1"/>
    </row>
    <row r="580" spans="5:41" ht="12">
      <c r="E580" s="1"/>
      <c r="G580" s="1"/>
      <c r="I580" s="1"/>
      <c r="K580" s="1"/>
      <c r="M580" s="1"/>
      <c r="O580" s="1"/>
      <c r="Q580" s="1"/>
      <c r="S580" s="1"/>
      <c r="T580" s="1"/>
      <c r="V580" s="1"/>
      <c r="W580" s="1"/>
      <c r="Y580" s="1"/>
      <c r="Z580" s="1"/>
      <c r="AB580" s="1"/>
      <c r="AC580" s="1"/>
      <c r="AE580" s="1"/>
      <c r="AF580" s="1"/>
      <c r="AH580" s="1"/>
      <c r="AI580" s="1"/>
      <c r="AK580" s="1"/>
      <c r="AL580" s="1"/>
      <c r="AN580" s="1"/>
      <c r="AO580" s="1"/>
    </row>
    <row r="581" spans="5:41" ht="12">
      <c r="E581" s="1"/>
      <c r="G581" s="1"/>
      <c r="I581" s="1"/>
      <c r="K581" s="1"/>
      <c r="M581" s="1"/>
      <c r="O581" s="1"/>
      <c r="Q581" s="1"/>
      <c r="S581" s="1"/>
      <c r="T581" s="1"/>
      <c r="V581" s="1"/>
      <c r="W581" s="1"/>
      <c r="Y581" s="1"/>
      <c r="Z581" s="1"/>
      <c r="AB581" s="1"/>
      <c r="AC581" s="1"/>
      <c r="AE581" s="1"/>
      <c r="AF581" s="1"/>
      <c r="AH581" s="1"/>
      <c r="AI581" s="1"/>
      <c r="AK581" s="1"/>
      <c r="AL581" s="1"/>
      <c r="AN581" s="1"/>
      <c r="AO581" s="1"/>
    </row>
    <row r="582" spans="5:41" ht="12">
      <c r="E582" s="1"/>
      <c r="G582" s="1"/>
      <c r="I582" s="1"/>
      <c r="K582" s="1"/>
      <c r="M582" s="1"/>
      <c r="O582" s="1"/>
      <c r="Q582" s="1"/>
      <c r="S582" s="1"/>
      <c r="T582" s="1"/>
      <c r="V582" s="1"/>
      <c r="W582" s="1"/>
      <c r="Y582" s="1"/>
      <c r="Z582" s="1"/>
      <c r="AB582" s="1"/>
      <c r="AC582" s="1"/>
      <c r="AE582" s="1"/>
      <c r="AF582" s="1"/>
      <c r="AH582" s="1"/>
      <c r="AI582" s="1"/>
      <c r="AK582" s="1"/>
      <c r="AL582" s="1"/>
      <c r="AN582" s="1"/>
      <c r="AO582" s="1"/>
    </row>
    <row r="583" spans="5:41" ht="12">
      <c r="E583" s="1"/>
      <c r="G583" s="1"/>
      <c r="I583" s="1"/>
      <c r="K583" s="1"/>
      <c r="M583" s="1"/>
      <c r="O583" s="1"/>
      <c r="Q583" s="1"/>
      <c r="S583" s="1"/>
      <c r="T583" s="1"/>
      <c r="V583" s="1"/>
      <c r="W583" s="1"/>
      <c r="Y583" s="1"/>
      <c r="Z583" s="1"/>
      <c r="AB583" s="1"/>
      <c r="AC583" s="1"/>
      <c r="AE583" s="1"/>
      <c r="AF583" s="1"/>
      <c r="AH583" s="1"/>
      <c r="AI583" s="1"/>
      <c r="AK583" s="1"/>
      <c r="AL583" s="1"/>
      <c r="AN583" s="1"/>
      <c r="AO583" s="1"/>
    </row>
    <row r="584" spans="5:41" ht="12">
      <c r="E584" s="1"/>
      <c r="G584" s="1"/>
      <c r="I584" s="1"/>
      <c r="K584" s="1"/>
      <c r="M584" s="1"/>
      <c r="O584" s="1"/>
      <c r="Q584" s="1"/>
      <c r="S584" s="1"/>
      <c r="T584" s="1"/>
      <c r="V584" s="1"/>
      <c r="W584" s="1"/>
      <c r="Y584" s="1"/>
      <c r="Z584" s="1"/>
      <c r="AB584" s="1"/>
      <c r="AC584" s="1"/>
      <c r="AE584" s="1"/>
      <c r="AF584" s="1"/>
      <c r="AH584" s="1"/>
      <c r="AI584" s="1"/>
      <c r="AK584" s="1"/>
      <c r="AL584" s="1"/>
      <c r="AN584" s="1"/>
      <c r="AO584" s="1"/>
    </row>
    <row r="585" spans="5:41" ht="12">
      <c r="E585" s="1"/>
      <c r="G585" s="1"/>
      <c r="I585" s="1"/>
      <c r="K585" s="1"/>
      <c r="M585" s="1"/>
      <c r="O585" s="1"/>
      <c r="Q585" s="1"/>
      <c r="S585" s="1"/>
      <c r="T585" s="1"/>
      <c r="V585" s="1"/>
      <c r="W585" s="1"/>
      <c r="Y585" s="1"/>
      <c r="Z585" s="1"/>
      <c r="AB585" s="1"/>
      <c r="AC585" s="1"/>
      <c r="AE585" s="1"/>
      <c r="AF585" s="1"/>
      <c r="AH585" s="1"/>
      <c r="AI585" s="1"/>
      <c r="AK585" s="1"/>
      <c r="AL585" s="1"/>
      <c r="AN585" s="1"/>
      <c r="AO585" s="1"/>
    </row>
    <row r="586" spans="5:41" ht="12">
      <c r="E586" s="1"/>
      <c r="G586" s="1"/>
      <c r="I586" s="1"/>
      <c r="K586" s="1"/>
      <c r="M586" s="1"/>
      <c r="O586" s="1"/>
      <c r="Q586" s="1"/>
      <c r="S586" s="1"/>
      <c r="T586" s="1"/>
      <c r="V586" s="1"/>
      <c r="W586" s="1"/>
      <c r="Y586" s="1"/>
      <c r="Z586" s="1"/>
      <c r="AB586" s="1"/>
      <c r="AC586" s="1"/>
      <c r="AE586" s="1"/>
      <c r="AF586" s="1"/>
      <c r="AH586" s="1"/>
      <c r="AI586" s="1"/>
      <c r="AK586" s="1"/>
      <c r="AL586" s="1"/>
      <c r="AN586" s="1"/>
      <c r="AO586" s="1"/>
    </row>
    <row r="587" spans="5:41" ht="12">
      <c r="E587" s="1"/>
      <c r="G587" s="1"/>
      <c r="I587" s="1"/>
      <c r="K587" s="1"/>
      <c r="M587" s="1"/>
      <c r="O587" s="1"/>
      <c r="Q587" s="1"/>
      <c r="S587" s="1"/>
      <c r="T587" s="1"/>
      <c r="V587" s="1"/>
      <c r="W587" s="1"/>
      <c r="Y587" s="1"/>
      <c r="Z587" s="1"/>
      <c r="AB587" s="1"/>
      <c r="AC587" s="1"/>
      <c r="AE587" s="1"/>
      <c r="AF587" s="1"/>
      <c r="AH587" s="1"/>
      <c r="AI587" s="1"/>
      <c r="AK587" s="1"/>
      <c r="AL587" s="1"/>
      <c r="AN587" s="1"/>
      <c r="AO587" s="1"/>
    </row>
    <row r="588" spans="5:41" ht="12">
      <c r="E588" s="1"/>
      <c r="G588" s="1"/>
      <c r="I588" s="1"/>
      <c r="K588" s="1"/>
      <c r="M588" s="1"/>
      <c r="O588" s="1"/>
      <c r="Q588" s="1"/>
      <c r="S588" s="1"/>
      <c r="T588" s="1"/>
      <c r="V588" s="1"/>
      <c r="W588" s="1"/>
      <c r="Y588" s="1"/>
      <c r="Z588" s="1"/>
      <c r="AB588" s="1"/>
      <c r="AC588" s="1"/>
      <c r="AE588" s="1"/>
      <c r="AF588" s="1"/>
      <c r="AH588" s="1"/>
      <c r="AI588" s="1"/>
      <c r="AK588" s="1"/>
      <c r="AL588" s="1"/>
      <c r="AN588" s="1"/>
      <c r="AO588" s="1"/>
    </row>
    <row r="589" spans="5:41" ht="12">
      <c r="E589" s="1"/>
      <c r="G589" s="1"/>
      <c r="I589" s="1"/>
      <c r="K589" s="1"/>
      <c r="M589" s="1"/>
      <c r="O589" s="1"/>
      <c r="Q589" s="1"/>
      <c r="S589" s="1"/>
      <c r="T589" s="1"/>
      <c r="V589" s="1"/>
      <c r="W589" s="1"/>
      <c r="Y589" s="1"/>
      <c r="Z589" s="1"/>
      <c r="AB589" s="1"/>
      <c r="AC589" s="1"/>
      <c r="AE589" s="1"/>
      <c r="AF589" s="1"/>
      <c r="AH589" s="1"/>
      <c r="AI589" s="1"/>
      <c r="AK589" s="1"/>
      <c r="AL589" s="1"/>
      <c r="AN589" s="1"/>
      <c r="AO589" s="1"/>
    </row>
    <row r="590" spans="5:41" ht="12">
      <c r="E590" s="1"/>
      <c r="G590" s="1"/>
      <c r="I590" s="1"/>
      <c r="K590" s="1"/>
      <c r="M590" s="1"/>
      <c r="O590" s="1"/>
      <c r="Q590" s="1"/>
      <c r="S590" s="1"/>
      <c r="T590" s="1"/>
      <c r="V590" s="1"/>
      <c r="W590" s="1"/>
      <c r="Y590" s="1"/>
      <c r="Z590" s="1"/>
      <c r="AB590" s="1"/>
      <c r="AC590" s="1"/>
      <c r="AE590" s="1"/>
      <c r="AF590" s="1"/>
      <c r="AH590" s="1"/>
      <c r="AI590" s="1"/>
      <c r="AK590" s="1"/>
      <c r="AL590" s="1"/>
      <c r="AN590" s="1"/>
      <c r="AO590" s="1"/>
    </row>
    <row r="591" spans="5:41" ht="12">
      <c r="E591" s="1"/>
      <c r="G591" s="1"/>
      <c r="I591" s="1"/>
      <c r="K591" s="1"/>
      <c r="M591" s="1"/>
      <c r="O591" s="1"/>
      <c r="Q591" s="1"/>
      <c r="S591" s="1"/>
      <c r="T591" s="1"/>
      <c r="V591" s="1"/>
      <c r="W591" s="1"/>
      <c r="Y591" s="1"/>
      <c r="Z591" s="1"/>
      <c r="AB591" s="1"/>
      <c r="AC591" s="1"/>
      <c r="AE591" s="1"/>
      <c r="AF591" s="1"/>
      <c r="AH591" s="1"/>
      <c r="AI591" s="1"/>
      <c r="AK591" s="1"/>
      <c r="AL591" s="1"/>
      <c r="AN591" s="1"/>
      <c r="AO591" s="1"/>
    </row>
    <row r="592" spans="5:41" ht="12">
      <c r="E592" s="1"/>
      <c r="G592" s="1"/>
      <c r="I592" s="1"/>
      <c r="K592" s="1"/>
      <c r="M592" s="1"/>
      <c r="O592" s="1"/>
      <c r="Q592" s="1"/>
      <c r="S592" s="1"/>
      <c r="T592" s="1"/>
      <c r="V592" s="1"/>
      <c r="W592" s="1"/>
      <c r="Y592" s="1"/>
      <c r="Z592" s="1"/>
      <c r="AB592" s="1"/>
      <c r="AC592" s="1"/>
      <c r="AE592" s="1"/>
      <c r="AF592" s="1"/>
      <c r="AH592" s="1"/>
      <c r="AI592" s="1"/>
      <c r="AK592" s="1"/>
      <c r="AL592" s="1"/>
      <c r="AN592" s="1"/>
      <c r="AO592" s="1"/>
    </row>
    <row r="593" spans="5:41" ht="12">
      <c r="E593" s="1"/>
      <c r="G593" s="1"/>
      <c r="I593" s="1"/>
      <c r="K593" s="1"/>
      <c r="M593" s="1"/>
      <c r="O593" s="1"/>
      <c r="Q593" s="1"/>
      <c r="S593" s="1"/>
      <c r="T593" s="1"/>
      <c r="V593" s="1"/>
      <c r="W593" s="1"/>
      <c r="Y593" s="1"/>
      <c r="Z593" s="1"/>
      <c r="AB593" s="1"/>
      <c r="AC593" s="1"/>
      <c r="AE593" s="1"/>
      <c r="AF593" s="1"/>
      <c r="AH593" s="1"/>
      <c r="AI593" s="1"/>
      <c r="AK593" s="1"/>
      <c r="AL593" s="1"/>
      <c r="AN593" s="1"/>
      <c r="AO593" s="1"/>
    </row>
    <row r="594" spans="5:41" ht="12">
      <c r="E594" s="1"/>
      <c r="G594" s="1"/>
      <c r="I594" s="1"/>
      <c r="K594" s="1"/>
      <c r="M594" s="1"/>
      <c r="O594" s="1"/>
      <c r="Q594" s="1"/>
      <c r="S594" s="1"/>
      <c r="T594" s="1"/>
      <c r="V594" s="1"/>
      <c r="W594" s="1"/>
      <c r="Y594" s="1"/>
      <c r="Z594" s="1"/>
      <c r="AB594" s="1"/>
      <c r="AC594" s="1"/>
      <c r="AE594" s="1"/>
      <c r="AF594" s="1"/>
      <c r="AH594" s="1"/>
      <c r="AI594" s="1"/>
      <c r="AK594" s="1"/>
      <c r="AL594" s="1"/>
      <c r="AN594" s="1"/>
      <c r="AO594" s="1"/>
    </row>
    <row r="595" spans="5:41" ht="12">
      <c r="E595" s="1"/>
      <c r="G595" s="1"/>
      <c r="I595" s="1"/>
      <c r="K595" s="1"/>
      <c r="M595" s="1"/>
      <c r="O595" s="1"/>
      <c r="Q595" s="1"/>
      <c r="S595" s="1"/>
      <c r="T595" s="1"/>
      <c r="V595" s="1"/>
      <c r="W595" s="1"/>
      <c r="Y595" s="1"/>
      <c r="Z595" s="1"/>
      <c r="AB595" s="1"/>
      <c r="AC595" s="1"/>
      <c r="AE595" s="1"/>
      <c r="AF595" s="1"/>
      <c r="AH595" s="1"/>
      <c r="AI595" s="1"/>
      <c r="AK595" s="1"/>
      <c r="AL595" s="1"/>
      <c r="AN595" s="1"/>
      <c r="AO595" s="1"/>
    </row>
    <row r="596" spans="5:41" ht="12">
      <c r="E596" s="1"/>
      <c r="G596" s="1"/>
      <c r="I596" s="1"/>
      <c r="K596" s="1"/>
      <c r="M596" s="1"/>
      <c r="O596" s="1"/>
      <c r="Q596" s="1"/>
      <c r="S596" s="1"/>
      <c r="T596" s="1"/>
      <c r="V596" s="1"/>
      <c r="W596" s="1"/>
      <c r="Y596" s="1"/>
      <c r="Z596" s="1"/>
      <c r="AB596" s="1"/>
      <c r="AC596" s="1"/>
      <c r="AE596" s="1"/>
      <c r="AF596" s="1"/>
      <c r="AH596" s="1"/>
      <c r="AI596" s="1"/>
      <c r="AK596" s="1"/>
      <c r="AL596" s="1"/>
      <c r="AN596" s="1"/>
      <c r="AO596" s="1"/>
    </row>
    <row r="597" spans="5:41" ht="12">
      <c r="E597" s="1"/>
      <c r="G597" s="1"/>
      <c r="I597" s="1"/>
      <c r="K597" s="1"/>
      <c r="M597" s="1"/>
      <c r="O597" s="1"/>
      <c r="Q597" s="1"/>
      <c r="S597" s="1"/>
      <c r="T597" s="1"/>
      <c r="V597" s="1"/>
      <c r="W597" s="1"/>
      <c r="Y597" s="1"/>
      <c r="Z597" s="1"/>
      <c r="AB597" s="1"/>
      <c r="AC597" s="1"/>
      <c r="AE597" s="1"/>
      <c r="AF597" s="1"/>
      <c r="AH597" s="1"/>
      <c r="AI597" s="1"/>
      <c r="AK597" s="1"/>
      <c r="AL597" s="1"/>
      <c r="AN597" s="1"/>
      <c r="AO597" s="1"/>
    </row>
    <row r="598" spans="5:41" ht="12">
      <c r="E598" s="1"/>
      <c r="G598" s="1"/>
      <c r="I598" s="1"/>
      <c r="K598" s="1"/>
      <c r="M598" s="1"/>
      <c r="O598" s="1"/>
      <c r="Q598" s="1"/>
      <c r="S598" s="1"/>
      <c r="T598" s="1"/>
      <c r="V598" s="1"/>
      <c r="W598" s="1"/>
      <c r="Y598" s="1"/>
      <c r="Z598" s="1"/>
      <c r="AB598" s="1"/>
      <c r="AC598" s="1"/>
      <c r="AE598" s="1"/>
      <c r="AF598" s="1"/>
      <c r="AH598" s="1"/>
      <c r="AI598" s="1"/>
      <c r="AK598" s="1"/>
      <c r="AL598" s="1"/>
      <c r="AN598" s="1"/>
      <c r="AO598" s="1"/>
    </row>
    <row r="599" spans="5:41" ht="12">
      <c r="E599" s="1"/>
      <c r="G599" s="1"/>
      <c r="I599" s="1"/>
      <c r="K599" s="1"/>
      <c r="M599" s="1"/>
      <c r="O599" s="1"/>
      <c r="Q599" s="1"/>
      <c r="S599" s="1"/>
      <c r="T599" s="1"/>
      <c r="V599" s="1"/>
      <c r="W599" s="1"/>
      <c r="Y599" s="1"/>
      <c r="Z599" s="1"/>
      <c r="AB599" s="1"/>
      <c r="AC599" s="1"/>
      <c r="AE599" s="1"/>
      <c r="AF599" s="1"/>
      <c r="AH599" s="1"/>
      <c r="AI599" s="1"/>
      <c r="AK599" s="1"/>
      <c r="AL599" s="1"/>
      <c r="AN599" s="1"/>
      <c r="AO599" s="1"/>
    </row>
    <row r="600" spans="5:41" ht="12">
      <c r="E600" s="1"/>
      <c r="G600" s="1"/>
      <c r="I600" s="1"/>
      <c r="K600" s="1"/>
      <c r="M600" s="1"/>
      <c r="O600" s="1"/>
      <c r="Q600" s="1"/>
      <c r="S600" s="1"/>
      <c r="T600" s="1"/>
      <c r="V600" s="1"/>
      <c r="W600" s="1"/>
      <c r="Y600" s="1"/>
      <c r="Z600" s="1"/>
      <c r="AB600" s="1"/>
      <c r="AC600" s="1"/>
      <c r="AE600" s="1"/>
      <c r="AF600" s="1"/>
      <c r="AH600" s="1"/>
      <c r="AI600" s="1"/>
      <c r="AK600" s="1"/>
      <c r="AL600" s="1"/>
      <c r="AN600" s="1"/>
      <c r="AO600" s="1"/>
    </row>
    <row r="601" spans="5:41" ht="12">
      <c r="E601" s="1"/>
      <c r="G601" s="1"/>
      <c r="I601" s="1"/>
      <c r="K601" s="1"/>
      <c r="M601" s="1"/>
      <c r="O601" s="1"/>
      <c r="Q601" s="1"/>
      <c r="S601" s="1"/>
      <c r="T601" s="1"/>
      <c r="V601" s="1"/>
      <c r="W601" s="1"/>
      <c r="Y601" s="1"/>
      <c r="Z601" s="1"/>
      <c r="AB601" s="1"/>
      <c r="AC601" s="1"/>
      <c r="AE601" s="1"/>
      <c r="AF601" s="1"/>
      <c r="AH601" s="1"/>
      <c r="AI601" s="1"/>
      <c r="AK601" s="1"/>
      <c r="AL601" s="1"/>
      <c r="AN601" s="1"/>
      <c r="AO601" s="1"/>
    </row>
    <row r="602" spans="5:41" ht="12">
      <c r="E602" s="1"/>
      <c r="G602" s="1"/>
      <c r="I602" s="1"/>
      <c r="K602" s="1"/>
      <c r="M602" s="1"/>
      <c r="O602" s="1"/>
      <c r="Q602" s="1"/>
      <c r="S602" s="1"/>
      <c r="T602" s="1"/>
      <c r="V602" s="1"/>
      <c r="W602" s="1"/>
      <c r="Y602" s="1"/>
      <c r="Z602" s="1"/>
      <c r="AB602" s="1"/>
      <c r="AC602" s="1"/>
      <c r="AE602" s="1"/>
      <c r="AF602" s="1"/>
      <c r="AH602" s="1"/>
      <c r="AI602" s="1"/>
      <c r="AK602" s="1"/>
      <c r="AL602" s="1"/>
      <c r="AN602" s="1"/>
      <c r="AO602" s="1"/>
    </row>
    <row r="603" spans="5:41" ht="12">
      <c r="E603" s="1"/>
      <c r="G603" s="1"/>
      <c r="I603" s="1"/>
      <c r="K603" s="1"/>
      <c r="M603" s="1"/>
      <c r="O603" s="1"/>
      <c r="Q603" s="1"/>
      <c r="S603" s="1"/>
      <c r="T603" s="1"/>
      <c r="V603" s="1"/>
      <c r="W603" s="1"/>
      <c r="Y603" s="1"/>
      <c r="Z603" s="1"/>
      <c r="AB603" s="1"/>
      <c r="AC603" s="1"/>
      <c r="AE603" s="1"/>
      <c r="AF603" s="1"/>
      <c r="AH603" s="1"/>
      <c r="AI603" s="1"/>
      <c r="AK603" s="1"/>
      <c r="AL603" s="1"/>
      <c r="AN603" s="1"/>
      <c r="AO603" s="1"/>
    </row>
    <row r="604" spans="5:41" ht="12">
      <c r="E604" s="1"/>
      <c r="G604" s="1"/>
      <c r="I604" s="1"/>
      <c r="K604" s="1"/>
      <c r="M604" s="1"/>
      <c r="O604" s="1"/>
      <c r="Q604" s="1"/>
      <c r="S604" s="1"/>
      <c r="T604" s="1"/>
      <c r="V604" s="1"/>
      <c r="W604" s="1"/>
      <c r="Y604" s="1"/>
      <c r="Z604" s="1"/>
      <c r="AB604" s="1"/>
      <c r="AC604" s="1"/>
      <c r="AE604" s="1"/>
      <c r="AF604" s="1"/>
      <c r="AH604" s="1"/>
      <c r="AI604" s="1"/>
      <c r="AK604" s="1"/>
      <c r="AL604" s="1"/>
      <c r="AN604" s="1"/>
      <c r="AO604" s="1"/>
    </row>
    <row r="605" spans="5:41" ht="12">
      <c r="E605" s="1"/>
      <c r="G605" s="1"/>
      <c r="I605" s="1"/>
      <c r="K605" s="1"/>
      <c r="M605" s="1"/>
      <c r="O605" s="1"/>
      <c r="Q605" s="1"/>
      <c r="S605" s="1"/>
      <c r="T605" s="1"/>
      <c r="V605" s="1"/>
      <c r="W605" s="1"/>
      <c r="Y605" s="1"/>
      <c r="Z605" s="1"/>
      <c r="AB605" s="1"/>
      <c r="AC605" s="1"/>
      <c r="AE605" s="1"/>
      <c r="AF605" s="1"/>
      <c r="AH605" s="1"/>
      <c r="AI605" s="1"/>
      <c r="AK605" s="1"/>
      <c r="AL605" s="1"/>
      <c r="AN605" s="1"/>
      <c r="AO605" s="1"/>
    </row>
    <row r="606" spans="5:41" ht="12">
      <c r="E606" s="1"/>
      <c r="G606" s="1"/>
      <c r="I606" s="1"/>
      <c r="K606" s="1"/>
      <c r="M606" s="1"/>
      <c r="O606" s="1"/>
      <c r="Q606" s="1"/>
      <c r="S606" s="1"/>
      <c r="T606" s="1"/>
      <c r="V606" s="1"/>
      <c r="W606" s="1"/>
      <c r="Y606" s="1"/>
      <c r="Z606" s="1"/>
      <c r="AB606" s="1"/>
      <c r="AC606" s="1"/>
      <c r="AE606" s="1"/>
      <c r="AF606" s="1"/>
      <c r="AH606" s="1"/>
      <c r="AI606" s="1"/>
      <c r="AK606" s="1"/>
      <c r="AL606" s="1"/>
      <c r="AN606" s="1"/>
      <c r="AO606" s="1"/>
    </row>
    <row r="607" spans="5:41" ht="12">
      <c r="E607" s="1"/>
      <c r="G607" s="1"/>
      <c r="I607" s="1"/>
      <c r="K607" s="1"/>
      <c r="M607" s="1"/>
      <c r="O607" s="1"/>
      <c r="Q607" s="1"/>
      <c r="S607" s="1"/>
      <c r="T607" s="1"/>
      <c r="V607" s="1"/>
      <c r="W607" s="1"/>
      <c r="Y607" s="1"/>
      <c r="Z607" s="1"/>
      <c r="AB607" s="1"/>
      <c r="AC607" s="1"/>
      <c r="AE607" s="1"/>
      <c r="AF607" s="1"/>
      <c r="AH607" s="1"/>
      <c r="AI607" s="1"/>
      <c r="AK607" s="1"/>
      <c r="AL607" s="1"/>
      <c r="AN607" s="1"/>
      <c r="AO607" s="1"/>
    </row>
    <row r="608" spans="5:41" ht="12">
      <c r="E608" s="1"/>
      <c r="G608" s="1"/>
      <c r="I608" s="1"/>
      <c r="K608" s="1"/>
      <c r="M608" s="1"/>
      <c r="O608" s="1"/>
      <c r="Q608" s="1"/>
      <c r="S608" s="1"/>
      <c r="T608" s="1"/>
      <c r="V608" s="1"/>
      <c r="W608" s="1"/>
      <c r="Y608" s="1"/>
      <c r="Z608" s="1"/>
      <c r="AB608" s="1"/>
      <c r="AC608" s="1"/>
      <c r="AE608" s="1"/>
      <c r="AF608" s="1"/>
      <c r="AH608" s="1"/>
      <c r="AI608" s="1"/>
      <c r="AK608" s="1"/>
      <c r="AL608" s="1"/>
      <c r="AN608" s="1"/>
      <c r="AO608" s="1"/>
    </row>
    <row r="609" spans="5:41" ht="12">
      <c r="E609" s="1"/>
      <c r="G609" s="1"/>
      <c r="I609" s="1"/>
      <c r="K609" s="1"/>
      <c r="M609" s="1"/>
      <c r="O609" s="1"/>
      <c r="Q609" s="1"/>
      <c r="S609" s="1"/>
      <c r="T609" s="1"/>
      <c r="V609" s="1"/>
      <c r="W609" s="1"/>
      <c r="Y609" s="1"/>
      <c r="Z609" s="1"/>
      <c r="AB609" s="1"/>
      <c r="AC609" s="1"/>
      <c r="AE609" s="1"/>
      <c r="AF609" s="1"/>
      <c r="AH609" s="1"/>
      <c r="AI609" s="1"/>
      <c r="AK609" s="1"/>
      <c r="AL609" s="1"/>
      <c r="AN609" s="1"/>
      <c r="AO609" s="1"/>
    </row>
    <row r="610" spans="5:41" ht="12">
      <c r="E610" s="1"/>
      <c r="G610" s="1"/>
      <c r="I610" s="1"/>
      <c r="K610" s="1"/>
      <c r="M610" s="1"/>
      <c r="O610" s="1"/>
      <c r="Q610" s="1"/>
      <c r="S610" s="1"/>
      <c r="T610" s="1"/>
      <c r="V610" s="1"/>
      <c r="W610" s="1"/>
      <c r="Y610" s="1"/>
      <c r="Z610" s="1"/>
      <c r="AB610" s="1"/>
      <c r="AC610" s="1"/>
      <c r="AE610" s="1"/>
      <c r="AF610" s="1"/>
      <c r="AH610" s="1"/>
      <c r="AI610" s="1"/>
      <c r="AK610" s="1"/>
      <c r="AL610" s="1"/>
      <c r="AN610" s="1"/>
      <c r="AO610" s="1"/>
    </row>
    <row r="611" spans="5:41" ht="12">
      <c r="E611" s="1"/>
      <c r="G611" s="1"/>
      <c r="I611" s="1"/>
      <c r="K611" s="1"/>
      <c r="M611" s="1"/>
      <c r="O611" s="1"/>
      <c r="Q611" s="1"/>
      <c r="S611" s="1"/>
      <c r="T611" s="1"/>
      <c r="V611" s="1"/>
      <c r="W611" s="1"/>
      <c r="Y611" s="1"/>
      <c r="Z611" s="1"/>
      <c r="AB611" s="1"/>
      <c r="AC611" s="1"/>
      <c r="AE611" s="1"/>
      <c r="AF611" s="1"/>
      <c r="AH611" s="1"/>
      <c r="AI611" s="1"/>
      <c r="AK611" s="1"/>
      <c r="AL611" s="1"/>
      <c r="AN611" s="1"/>
      <c r="AO611" s="1"/>
    </row>
    <row r="612" spans="5:41" ht="12">
      <c r="E612" s="1"/>
      <c r="G612" s="1"/>
      <c r="I612" s="1"/>
      <c r="K612" s="1"/>
      <c r="M612" s="1"/>
      <c r="O612" s="1"/>
      <c r="Q612" s="1"/>
      <c r="S612" s="1"/>
      <c r="T612" s="1"/>
      <c r="V612" s="1"/>
      <c r="W612" s="1"/>
      <c r="Y612" s="1"/>
      <c r="Z612" s="1"/>
      <c r="AB612" s="1"/>
      <c r="AC612" s="1"/>
      <c r="AE612" s="1"/>
      <c r="AF612" s="1"/>
      <c r="AH612" s="1"/>
      <c r="AI612" s="1"/>
      <c r="AK612" s="1"/>
      <c r="AL612" s="1"/>
      <c r="AN612" s="1"/>
      <c r="AO612" s="1"/>
    </row>
    <row r="613" spans="5:41" ht="12">
      <c r="E613" s="1"/>
      <c r="G613" s="1"/>
      <c r="I613" s="1"/>
      <c r="K613" s="1"/>
      <c r="M613" s="1"/>
      <c r="O613" s="1"/>
      <c r="Q613" s="1"/>
      <c r="S613" s="1"/>
      <c r="T613" s="1"/>
      <c r="V613" s="1"/>
      <c r="W613" s="1"/>
      <c r="Y613" s="1"/>
      <c r="Z613" s="1"/>
      <c r="AB613" s="1"/>
      <c r="AC613" s="1"/>
      <c r="AE613" s="1"/>
      <c r="AF613" s="1"/>
      <c r="AH613" s="1"/>
      <c r="AI613" s="1"/>
      <c r="AK613" s="1"/>
      <c r="AL613" s="1"/>
      <c r="AN613" s="1"/>
      <c r="AO613" s="1"/>
    </row>
    <row r="614" spans="5:41" ht="12">
      <c r="E614" s="1"/>
      <c r="G614" s="1"/>
      <c r="I614" s="1"/>
      <c r="K614" s="1"/>
      <c r="M614" s="1"/>
      <c r="O614" s="1"/>
      <c r="Q614" s="1"/>
      <c r="S614" s="1"/>
      <c r="T614" s="1"/>
      <c r="V614" s="1"/>
      <c r="W614" s="1"/>
      <c r="Y614" s="1"/>
      <c r="Z614" s="1"/>
      <c r="AB614" s="1"/>
      <c r="AC614" s="1"/>
      <c r="AE614" s="1"/>
      <c r="AF614" s="1"/>
      <c r="AH614" s="1"/>
      <c r="AI614" s="1"/>
      <c r="AK614" s="1"/>
      <c r="AL614" s="1"/>
      <c r="AN614" s="1"/>
      <c r="AO614" s="1"/>
    </row>
    <row r="615" spans="5:41" ht="12">
      <c r="E615" s="1"/>
      <c r="G615" s="1"/>
      <c r="I615" s="1"/>
      <c r="K615" s="1"/>
      <c r="M615" s="1"/>
      <c r="O615" s="1"/>
      <c r="Q615" s="1"/>
      <c r="S615" s="1"/>
      <c r="T615" s="1"/>
      <c r="V615" s="1"/>
      <c r="W615" s="1"/>
      <c r="Y615" s="1"/>
      <c r="Z615" s="1"/>
      <c r="AB615" s="1"/>
      <c r="AC615" s="1"/>
      <c r="AE615" s="1"/>
      <c r="AF615" s="1"/>
      <c r="AH615" s="1"/>
      <c r="AI615" s="1"/>
      <c r="AK615" s="1"/>
      <c r="AL615" s="1"/>
      <c r="AN615" s="1"/>
      <c r="AO615" s="1"/>
    </row>
    <row r="616" spans="5:41" ht="12">
      <c r="E616" s="1"/>
      <c r="G616" s="1"/>
      <c r="I616" s="1"/>
      <c r="K616" s="1"/>
      <c r="M616" s="1"/>
      <c r="O616" s="1"/>
      <c r="Q616" s="1"/>
      <c r="S616" s="1"/>
      <c r="T616" s="1"/>
      <c r="V616" s="1"/>
      <c r="W616" s="1"/>
      <c r="Y616" s="1"/>
      <c r="Z616" s="1"/>
      <c r="AB616" s="1"/>
      <c r="AC616" s="1"/>
      <c r="AE616" s="1"/>
      <c r="AF616" s="1"/>
      <c r="AH616" s="1"/>
      <c r="AI616" s="1"/>
      <c r="AK616" s="1"/>
      <c r="AL616" s="1"/>
      <c r="AN616" s="1"/>
      <c r="AO616" s="1"/>
    </row>
    <row r="617" spans="5:41" ht="12">
      <c r="E617" s="1"/>
      <c r="G617" s="1"/>
      <c r="I617" s="1"/>
      <c r="K617" s="1"/>
      <c r="M617" s="1"/>
      <c r="O617" s="1"/>
      <c r="Q617" s="1"/>
      <c r="S617" s="1"/>
      <c r="T617" s="1"/>
      <c r="V617" s="1"/>
      <c r="W617" s="1"/>
      <c r="Y617" s="1"/>
      <c r="Z617" s="1"/>
      <c r="AB617" s="1"/>
      <c r="AC617" s="1"/>
      <c r="AE617" s="1"/>
      <c r="AF617" s="1"/>
      <c r="AH617" s="1"/>
      <c r="AI617" s="1"/>
      <c r="AK617" s="1"/>
      <c r="AL617" s="1"/>
      <c r="AN617" s="1"/>
      <c r="AO617" s="1"/>
    </row>
    <row r="618" spans="5:41" ht="12">
      <c r="E618" s="1"/>
      <c r="G618" s="1"/>
      <c r="I618" s="1"/>
      <c r="K618" s="1"/>
      <c r="M618" s="1"/>
      <c r="O618" s="1"/>
      <c r="Q618" s="1"/>
      <c r="S618" s="1"/>
      <c r="T618" s="1"/>
      <c r="V618" s="1"/>
      <c r="W618" s="1"/>
      <c r="Y618" s="1"/>
      <c r="Z618" s="1"/>
      <c r="AB618" s="1"/>
      <c r="AC618" s="1"/>
      <c r="AE618" s="1"/>
      <c r="AF618" s="1"/>
      <c r="AH618" s="1"/>
      <c r="AI618" s="1"/>
      <c r="AK618" s="1"/>
      <c r="AL618" s="1"/>
      <c r="AN618" s="1"/>
      <c r="AO618" s="1"/>
    </row>
    <row r="619" spans="5:41" ht="12">
      <c r="E619" s="1"/>
      <c r="G619" s="1"/>
      <c r="I619" s="1"/>
      <c r="K619" s="1"/>
      <c r="M619" s="1"/>
      <c r="O619" s="1"/>
      <c r="Q619" s="1"/>
      <c r="S619" s="1"/>
      <c r="T619" s="1"/>
      <c r="V619" s="1"/>
      <c r="W619" s="1"/>
      <c r="Y619" s="1"/>
      <c r="Z619" s="1"/>
      <c r="AB619" s="1"/>
      <c r="AC619" s="1"/>
      <c r="AE619" s="1"/>
      <c r="AF619" s="1"/>
      <c r="AH619" s="1"/>
      <c r="AI619" s="1"/>
      <c r="AK619" s="1"/>
      <c r="AL619" s="1"/>
      <c r="AN619" s="1"/>
      <c r="AO619" s="1"/>
    </row>
    <row r="620" spans="5:41" ht="12">
      <c r="E620" s="1"/>
      <c r="G620" s="1"/>
      <c r="I620" s="1"/>
      <c r="K620" s="1"/>
      <c r="M620" s="1"/>
      <c r="O620" s="1"/>
      <c r="Q620" s="1"/>
      <c r="S620" s="1"/>
      <c r="T620" s="1"/>
      <c r="V620" s="1"/>
      <c r="W620" s="1"/>
      <c r="Y620" s="1"/>
      <c r="Z620" s="1"/>
      <c r="AB620" s="1"/>
      <c r="AC620" s="1"/>
      <c r="AE620" s="1"/>
      <c r="AF620" s="1"/>
      <c r="AH620" s="1"/>
      <c r="AI620" s="1"/>
      <c r="AK620" s="1"/>
      <c r="AL620" s="1"/>
      <c r="AN620" s="1"/>
      <c r="AO620" s="1"/>
    </row>
    <row r="621" spans="5:41" ht="12">
      <c r="E621" s="1"/>
      <c r="G621" s="1"/>
      <c r="I621" s="1"/>
      <c r="K621" s="1"/>
      <c r="M621" s="1"/>
      <c r="O621" s="1"/>
      <c r="Q621" s="1"/>
      <c r="S621" s="1"/>
      <c r="T621" s="1"/>
      <c r="V621" s="1"/>
      <c r="W621" s="1"/>
      <c r="Y621" s="1"/>
      <c r="Z621" s="1"/>
      <c r="AB621" s="1"/>
      <c r="AC621" s="1"/>
      <c r="AE621" s="1"/>
      <c r="AF621" s="1"/>
      <c r="AH621" s="1"/>
      <c r="AI621" s="1"/>
      <c r="AK621" s="1"/>
      <c r="AL621" s="1"/>
      <c r="AN621" s="1"/>
      <c r="AO621" s="1"/>
    </row>
    <row r="622" spans="5:41" ht="12">
      <c r="E622" s="1"/>
      <c r="G622" s="1"/>
      <c r="I622" s="1"/>
      <c r="K622" s="1"/>
      <c r="M622" s="1"/>
      <c r="O622" s="1"/>
      <c r="Q622" s="1"/>
      <c r="S622" s="1"/>
      <c r="T622" s="1"/>
      <c r="V622" s="1"/>
      <c r="W622" s="1"/>
      <c r="Y622" s="1"/>
      <c r="Z622" s="1"/>
      <c r="AB622" s="1"/>
      <c r="AC622" s="1"/>
      <c r="AE622" s="1"/>
      <c r="AF622" s="1"/>
      <c r="AH622" s="1"/>
      <c r="AI622" s="1"/>
      <c r="AK622" s="1"/>
      <c r="AL622" s="1"/>
      <c r="AN622" s="1"/>
      <c r="AO622" s="1"/>
    </row>
    <row r="623" spans="5:41" ht="12">
      <c r="E623" s="1"/>
      <c r="G623" s="1"/>
      <c r="I623" s="1"/>
      <c r="K623" s="1"/>
      <c r="M623" s="1"/>
      <c r="O623" s="1"/>
      <c r="Q623" s="1"/>
      <c r="S623" s="1"/>
      <c r="T623" s="1"/>
      <c r="V623" s="1"/>
      <c r="W623" s="1"/>
      <c r="Y623" s="1"/>
      <c r="Z623" s="1"/>
      <c r="AB623" s="1"/>
      <c r="AC623" s="1"/>
      <c r="AE623" s="1"/>
      <c r="AF623" s="1"/>
      <c r="AH623" s="1"/>
      <c r="AI623" s="1"/>
      <c r="AK623" s="1"/>
      <c r="AL623" s="1"/>
      <c r="AN623" s="1"/>
      <c r="AO623" s="1"/>
    </row>
    <row r="624" spans="5:41" ht="12">
      <c r="E624" s="1"/>
      <c r="G624" s="1"/>
      <c r="I624" s="1"/>
      <c r="K624" s="1"/>
      <c r="M624" s="1"/>
      <c r="O624" s="1"/>
      <c r="Q624" s="1"/>
      <c r="S624" s="1"/>
      <c r="T624" s="1"/>
      <c r="V624" s="1"/>
      <c r="W624" s="1"/>
      <c r="Y624" s="1"/>
      <c r="Z624" s="1"/>
      <c r="AB624" s="1"/>
      <c r="AC624" s="1"/>
      <c r="AE624" s="1"/>
      <c r="AF624" s="1"/>
      <c r="AH624" s="1"/>
      <c r="AI624" s="1"/>
      <c r="AK624" s="1"/>
      <c r="AL624" s="1"/>
      <c r="AN624" s="1"/>
      <c r="AO624" s="1"/>
    </row>
    <row r="625" spans="5:41" ht="12">
      <c r="E625" s="1"/>
      <c r="G625" s="1"/>
      <c r="I625" s="1"/>
      <c r="K625" s="1"/>
      <c r="M625" s="1"/>
      <c r="O625" s="1"/>
      <c r="Q625" s="1"/>
      <c r="S625" s="1"/>
      <c r="T625" s="1"/>
      <c r="V625" s="1"/>
      <c r="W625" s="1"/>
      <c r="Y625" s="1"/>
      <c r="Z625" s="1"/>
      <c r="AB625" s="1"/>
      <c r="AC625" s="1"/>
      <c r="AE625" s="1"/>
      <c r="AF625" s="1"/>
      <c r="AH625" s="1"/>
      <c r="AI625" s="1"/>
      <c r="AK625" s="1"/>
      <c r="AL625" s="1"/>
      <c r="AN625" s="1"/>
      <c r="AO625" s="1"/>
    </row>
    <row r="626" spans="5:41" ht="12">
      <c r="E626" s="1"/>
      <c r="G626" s="1"/>
      <c r="I626" s="1"/>
      <c r="K626" s="1"/>
      <c r="M626" s="1"/>
      <c r="O626" s="1"/>
      <c r="Q626" s="1"/>
      <c r="S626" s="1"/>
      <c r="T626" s="1"/>
      <c r="V626" s="1"/>
      <c r="W626" s="1"/>
      <c r="Y626" s="1"/>
      <c r="Z626" s="1"/>
      <c r="AB626" s="1"/>
      <c r="AC626" s="1"/>
      <c r="AE626" s="1"/>
      <c r="AF626" s="1"/>
      <c r="AH626" s="1"/>
      <c r="AI626" s="1"/>
      <c r="AK626" s="1"/>
      <c r="AL626" s="1"/>
      <c r="AN626" s="1"/>
      <c r="AO626" s="1"/>
    </row>
    <row r="627" spans="5:41" ht="12">
      <c r="E627" s="1"/>
      <c r="G627" s="1"/>
      <c r="I627" s="1"/>
      <c r="K627" s="1"/>
      <c r="M627" s="1"/>
      <c r="O627" s="1"/>
      <c r="Q627" s="1"/>
      <c r="S627" s="1"/>
      <c r="T627" s="1"/>
      <c r="V627" s="1"/>
      <c r="W627" s="1"/>
      <c r="Y627" s="1"/>
      <c r="Z627" s="1"/>
      <c r="AB627" s="1"/>
      <c r="AC627" s="1"/>
      <c r="AE627" s="1"/>
      <c r="AF627" s="1"/>
      <c r="AH627" s="1"/>
      <c r="AI627" s="1"/>
      <c r="AK627" s="1"/>
      <c r="AL627" s="1"/>
      <c r="AN627" s="1"/>
      <c r="AO627" s="1"/>
    </row>
    <row r="628" spans="5:41" ht="12">
      <c r="E628" s="1"/>
      <c r="G628" s="1"/>
      <c r="I628" s="1"/>
      <c r="K628" s="1"/>
      <c r="M628" s="1"/>
      <c r="O628" s="1"/>
      <c r="Q628" s="1"/>
      <c r="S628" s="1"/>
      <c r="T628" s="1"/>
      <c r="V628" s="1"/>
      <c r="W628" s="1"/>
      <c r="Y628" s="1"/>
      <c r="Z628" s="1"/>
      <c r="AB628" s="1"/>
      <c r="AC628" s="1"/>
      <c r="AE628" s="1"/>
      <c r="AF628" s="1"/>
      <c r="AH628" s="1"/>
      <c r="AI628" s="1"/>
      <c r="AK628" s="1"/>
      <c r="AL628" s="1"/>
      <c r="AN628" s="1"/>
      <c r="AO628" s="1"/>
    </row>
    <row r="629" spans="5:41" ht="12">
      <c r="E629" s="1"/>
      <c r="G629" s="1"/>
      <c r="I629" s="1"/>
      <c r="K629" s="1"/>
      <c r="M629" s="1"/>
      <c r="O629" s="1"/>
      <c r="Q629" s="1"/>
      <c r="S629" s="1"/>
      <c r="T629" s="1"/>
      <c r="V629" s="1"/>
      <c r="W629" s="1"/>
      <c r="Y629" s="1"/>
      <c r="Z629" s="1"/>
      <c r="AB629" s="1"/>
      <c r="AC629" s="1"/>
      <c r="AE629" s="1"/>
      <c r="AF629" s="1"/>
      <c r="AH629" s="1"/>
      <c r="AI629" s="1"/>
      <c r="AK629" s="1"/>
      <c r="AL629" s="1"/>
      <c r="AN629" s="1"/>
      <c r="AO629" s="1"/>
    </row>
    <row r="630" spans="5:41" ht="12">
      <c r="E630" s="1"/>
      <c r="G630" s="1"/>
      <c r="I630" s="1"/>
      <c r="K630" s="1"/>
      <c r="M630" s="1"/>
      <c r="O630" s="1"/>
      <c r="Q630" s="1"/>
      <c r="S630" s="1"/>
      <c r="T630" s="1"/>
      <c r="V630" s="1"/>
      <c r="W630" s="1"/>
      <c r="Y630" s="1"/>
      <c r="Z630" s="1"/>
      <c r="AB630" s="1"/>
      <c r="AC630" s="1"/>
      <c r="AE630" s="1"/>
      <c r="AF630" s="1"/>
      <c r="AH630" s="1"/>
      <c r="AI630" s="1"/>
      <c r="AK630" s="1"/>
      <c r="AL630" s="1"/>
      <c r="AN630" s="1"/>
      <c r="AO630" s="1"/>
    </row>
    <row r="631" spans="5:41" ht="12">
      <c r="E631" s="1"/>
      <c r="G631" s="1"/>
      <c r="I631" s="1"/>
      <c r="K631" s="1"/>
      <c r="M631" s="1"/>
      <c r="O631" s="1"/>
      <c r="Q631" s="1"/>
      <c r="S631" s="1"/>
      <c r="T631" s="1"/>
      <c r="V631" s="1"/>
      <c r="W631" s="1"/>
      <c r="Y631" s="1"/>
      <c r="Z631" s="1"/>
      <c r="AB631" s="1"/>
      <c r="AC631" s="1"/>
      <c r="AE631" s="1"/>
      <c r="AF631" s="1"/>
      <c r="AH631" s="1"/>
      <c r="AI631" s="1"/>
      <c r="AK631" s="1"/>
      <c r="AL631" s="1"/>
      <c r="AN631" s="1"/>
      <c r="AO631" s="1"/>
    </row>
    <row r="632" spans="5:41" ht="12">
      <c r="E632" s="1"/>
      <c r="G632" s="1"/>
      <c r="I632" s="1"/>
      <c r="K632" s="1"/>
      <c r="M632" s="1"/>
      <c r="O632" s="1"/>
      <c r="Q632" s="1"/>
      <c r="S632" s="1"/>
      <c r="T632" s="1"/>
      <c r="V632" s="1"/>
      <c r="W632" s="1"/>
      <c r="Y632" s="1"/>
      <c r="Z632" s="1"/>
      <c r="AB632" s="1"/>
      <c r="AC632" s="1"/>
      <c r="AE632" s="1"/>
      <c r="AF632" s="1"/>
      <c r="AH632" s="1"/>
      <c r="AI632" s="1"/>
      <c r="AK632" s="1"/>
      <c r="AL632" s="1"/>
      <c r="AN632" s="1"/>
      <c r="AO632" s="1"/>
    </row>
    <row r="633" spans="5:41" ht="12">
      <c r="E633" s="1"/>
      <c r="G633" s="1"/>
      <c r="I633" s="1"/>
      <c r="K633" s="1"/>
      <c r="M633" s="1"/>
      <c r="O633" s="1"/>
      <c r="Q633" s="1"/>
      <c r="S633" s="1"/>
      <c r="T633" s="1"/>
      <c r="V633" s="1"/>
      <c r="W633" s="1"/>
      <c r="Y633" s="1"/>
      <c r="Z633" s="1"/>
      <c r="AB633" s="1"/>
      <c r="AC633" s="1"/>
      <c r="AE633" s="1"/>
      <c r="AF633" s="1"/>
      <c r="AH633" s="1"/>
      <c r="AI633" s="1"/>
      <c r="AK633" s="1"/>
      <c r="AL633" s="1"/>
      <c r="AN633" s="1"/>
      <c r="AO633" s="1"/>
    </row>
    <row r="634" spans="5:41" ht="12">
      <c r="E634" s="1"/>
      <c r="G634" s="1"/>
      <c r="I634" s="1"/>
      <c r="K634" s="1"/>
      <c r="M634" s="1"/>
      <c r="O634" s="1"/>
      <c r="Q634" s="1"/>
      <c r="S634" s="1"/>
      <c r="T634" s="1"/>
      <c r="V634" s="1"/>
      <c r="W634" s="1"/>
      <c r="Y634" s="1"/>
      <c r="Z634" s="1"/>
      <c r="AB634" s="1"/>
      <c r="AC634" s="1"/>
      <c r="AE634" s="1"/>
      <c r="AF634" s="1"/>
      <c r="AH634" s="1"/>
      <c r="AI634" s="1"/>
      <c r="AK634" s="1"/>
      <c r="AL634" s="1"/>
      <c r="AN634" s="1"/>
      <c r="AO634" s="1"/>
    </row>
    <row r="635" spans="5:41" ht="12">
      <c r="E635" s="1"/>
      <c r="G635" s="1"/>
      <c r="I635" s="1"/>
      <c r="K635" s="1"/>
      <c r="M635" s="1"/>
      <c r="O635" s="1"/>
      <c r="Q635" s="1"/>
      <c r="S635" s="1"/>
      <c r="T635" s="1"/>
      <c r="V635" s="1"/>
      <c r="W635" s="1"/>
      <c r="Y635" s="1"/>
      <c r="Z635" s="1"/>
      <c r="AB635" s="1"/>
      <c r="AC635" s="1"/>
      <c r="AE635" s="1"/>
      <c r="AF635" s="1"/>
      <c r="AH635" s="1"/>
      <c r="AI635" s="1"/>
      <c r="AK635" s="1"/>
      <c r="AL635" s="1"/>
      <c r="AN635" s="1"/>
      <c r="AO635" s="1"/>
    </row>
    <row r="636" spans="5:41" ht="12">
      <c r="E636" s="1"/>
      <c r="G636" s="1"/>
      <c r="I636" s="1"/>
      <c r="K636" s="1"/>
      <c r="M636" s="1"/>
      <c r="O636" s="1"/>
      <c r="Q636" s="1"/>
      <c r="S636" s="1"/>
      <c r="T636" s="1"/>
      <c r="V636" s="1"/>
      <c r="W636" s="1"/>
      <c r="Y636" s="1"/>
      <c r="Z636" s="1"/>
      <c r="AB636" s="1"/>
      <c r="AC636" s="1"/>
      <c r="AE636" s="1"/>
      <c r="AF636" s="1"/>
      <c r="AH636" s="1"/>
      <c r="AI636" s="1"/>
      <c r="AK636" s="1"/>
      <c r="AL636" s="1"/>
      <c r="AN636" s="1"/>
      <c r="AO636" s="1"/>
    </row>
    <row r="637" spans="5:41" ht="12">
      <c r="E637" s="1"/>
      <c r="G637" s="1"/>
      <c r="I637" s="1"/>
      <c r="K637" s="1"/>
      <c r="M637" s="1"/>
      <c r="O637" s="1"/>
      <c r="Q637" s="1"/>
      <c r="S637" s="1"/>
      <c r="T637" s="1"/>
      <c r="V637" s="1"/>
      <c r="W637" s="1"/>
      <c r="Y637" s="1"/>
      <c r="Z637" s="1"/>
      <c r="AB637" s="1"/>
      <c r="AC637" s="1"/>
      <c r="AE637" s="1"/>
      <c r="AF637" s="1"/>
      <c r="AH637" s="1"/>
      <c r="AI637" s="1"/>
      <c r="AK637" s="1"/>
      <c r="AL637" s="1"/>
      <c r="AN637" s="1"/>
      <c r="AO637" s="1"/>
    </row>
    <row r="638" spans="5:41" ht="12">
      <c r="E638" s="1"/>
      <c r="G638" s="1"/>
      <c r="I638" s="1"/>
      <c r="K638" s="1"/>
      <c r="M638" s="1"/>
      <c r="O638" s="1"/>
      <c r="Q638" s="1"/>
      <c r="S638" s="1"/>
      <c r="T638" s="1"/>
      <c r="V638" s="1"/>
      <c r="W638" s="1"/>
      <c r="Y638" s="1"/>
      <c r="Z638" s="1"/>
      <c r="AB638" s="1"/>
      <c r="AC638" s="1"/>
      <c r="AE638" s="1"/>
      <c r="AF638" s="1"/>
      <c r="AH638" s="1"/>
      <c r="AI638" s="1"/>
      <c r="AK638" s="1"/>
      <c r="AL638" s="1"/>
      <c r="AN638" s="1"/>
      <c r="AO638" s="1"/>
    </row>
    <row r="639" spans="5:41" ht="12">
      <c r="E639" s="1"/>
      <c r="G639" s="1"/>
      <c r="I639" s="1"/>
      <c r="K639" s="1"/>
      <c r="M639" s="1"/>
      <c r="O639" s="1"/>
      <c r="Q639" s="1"/>
      <c r="S639" s="1"/>
      <c r="T639" s="1"/>
      <c r="V639" s="1"/>
      <c r="W639" s="1"/>
      <c r="Y639" s="1"/>
      <c r="Z639" s="1"/>
      <c r="AB639" s="1"/>
      <c r="AC639" s="1"/>
      <c r="AE639" s="1"/>
      <c r="AF639" s="1"/>
      <c r="AH639" s="1"/>
      <c r="AI639" s="1"/>
      <c r="AK639" s="1"/>
      <c r="AL639" s="1"/>
      <c r="AN639" s="1"/>
      <c r="AO639" s="1"/>
    </row>
    <row r="640" spans="5:41" ht="12">
      <c r="E640" s="1"/>
      <c r="G640" s="1"/>
      <c r="I640" s="1"/>
      <c r="K640" s="1"/>
      <c r="M640" s="1"/>
      <c r="O640" s="1"/>
      <c r="Q640" s="1"/>
      <c r="S640" s="1"/>
      <c r="T640" s="1"/>
      <c r="V640" s="1"/>
      <c r="W640" s="1"/>
      <c r="Y640" s="1"/>
      <c r="Z640" s="1"/>
      <c r="AB640" s="1"/>
      <c r="AC640" s="1"/>
      <c r="AE640" s="1"/>
      <c r="AF640" s="1"/>
      <c r="AH640" s="1"/>
      <c r="AI640" s="1"/>
      <c r="AK640" s="1"/>
      <c r="AL640" s="1"/>
      <c r="AN640" s="1"/>
      <c r="AO640" s="1"/>
    </row>
    <row r="641" spans="5:41" ht="12">
      <c r="E641" s="1"/>
      <c r="G641" s="1"/>
      <c r="I641" s="1"/>
      <c r="K641" s="1"/>
      <c r="M641" s="1"/>
      <c r="O641" s="1"/>
      <c r="Q641" s="1"/>
      <c r="S641" s="1"/>
      <c r="T641" s="1"/>
      <c r="V641" s="1"/>
      <c r="W641" s="1"/>
      <c r="Y641" s="1"/>
      <c r="Z641" s="1"/>
      <c r="AB641" s="1"/>
      <c r="AC641" s="1"/>
      <c r="AE641" s="1"/>
      <c r="AF641" s="1"/>
      <c r="AH641" s="1"/>
      <c r="AI641" s="1"/>
      <c r="AK641" s="1"/>
      <c r="AL641" s="1"/>
      <c r="AN641" s="1"/>
      <c r="AO641" s="1"/>
    </row>
    <row r="642" spans="5:41" ht="12">
      <c r="E642" s="1"/>
      <c r="G642" s="1"/>
      <c r="I642" s="1"/>
      <c r="K642" s="1"/>
      <c r="M642" s="1"/>
      <c r="O642" s="1"/>
      <c r="Q642" s="1"/>
      <c r="S642" s="1"/>
      <c r="T642" s="1"/>
      <c r="V642" s="1"/>
      <c r="W642" s="1"/>
      <c r="Y642" s="1"/>
      <c r="Z642" s="1"/>
      <c r="AB642" s="1"/>
      <c r="AC642" s="1"/>
      <c r="AE642" s="1"/>
      <c r="AF642" s="1"/>
      <c r="AH642" s="1"/>
      <c r="AI642" s="1"/>
      <c r="AK642" s="1"/>
      <c r="AL642" s="1"/>
      <c r="AN642" s="1"/>
      <c r="AO642" s="1"/>
    </row>
    <row r="643" spans="5:41" ht="12">
      <c r="E643" s="1"/>
      <c r="G643" s="1"/>
      <c r="I643" s="1"/>
      <c r="K643" s="1"/>
      <c r="M643" s="1"/>
      <c r="O643" s="1"/>
      <c r="Q643" s="1"/>
      <c r="S643" s="1"/>
      <c r="T643" s="1"/>
      <c r="V643" s="1"/>
      <c r="W643" s="1"/>
      <c r="Y643" s="1"/>
      <c r="Z643" s="1"/>
      <c r="AB643" s="1"/>
      <c r="AC643" s="1"/>
      <c r="AE643" s="1"/>
      <c r="AF643" s="1"/>
      <c r="AH643" s="1"/>
      <c r="AI643" s="1"/>
      <c r="AK643" s="1"/>
      <c r="AL643" s="1"/>
      <c r="AN643" s="1"/>
      <c r="AO643" s="1"/>
    </row>
    <row r="644" spans="5:41" ht="12">
      <c r="E644" s="1"/>
      <c r="G644" s="1"/>
      <c r="I644" s="1"/>
      <c r="K644" s="1"/>
      <c r="M644" s="1"/>
      <c r="O644" s="1"/>
      <c r="Q644" s="1"/>
      <c r="S644" s="1"/>
      <c r="T644" s="1"/>
      <c r="V644" s="1"/>
      <c r="W644" s="1"/>
      <c r="Y644" s="1"/>
      <c r="Z644" s="1"/>
      <c r="AB644" s="1"/>
      <c r="AC644" s="1"/>
      <c r="AE644" s="1"/>
      <c r="AF644" s="1"/>
      <c r="AH644" s="1"/>
      <c r="AI644" s="1"/>
      <c r="AK644" s="1"/>
      <c r="AL644" s="1"/>
      <c r="AN644" s="1"/>
      <c r="AO644" s="1"/>
    </row>
    <row r="645" spans="5:41" ht="12">
      <c r="E645" s="1"/>
      <c r="G645" s="1"/>
      <c r="I645" s="1"/>
      <c r="K645" s="1"/>
      <c r="M645" s="1"/>
      <c r="O645" s="1"/>
      <c r="Q645" s="1"/>
      <c r="S645" s="1"/>
      <c r="T645" s="1"/>
      <c r="V645" s="1"/>
      <c r="W645" s="1"/>
      <c r="Y645" s="1"/>
      <c r="Z645" s="1"/>
      <c r="AB645" s="1"/>
      <c r="AC645" s="1"/>
      <c r="AE645" s="1"/>
      <c r="AF645" s="1"/>
      <c r="AH645" s="1"/>
      <c r="AI645" s="1"/>
      <c r="AK645" s="1"/>
      <c r="AL645" s="1"/>
      <c r="AN645" s="1"/>
      <c r="AO645" s="1"/>
    </row>
    <row r="646" spans="5:41" ht="12">
      <c r="E646" s="1"/>
      <c r="G646" s="1"/>
      <c r="I646" s="1"/>
      <c r="K646" s="1"/>
      <c r="M646" s="1"/>
      <c r="O646" s="1"/>
      <c r="Q646" s="1"/>
      <c r="S646" s="1"/>
      <c r="T646" s="1"/>
      <c r="V646" s="1"/>
      <c r="W646" s="1"/>
      <c r="Y646" s="1"/>
      <c r="Z646" s="1"/>
      <c r="AB646" s="1"/>
      <c r="AC646" s="1"/>
      <c r="AE646" s="1"/>
      <c r="AF646" s="1"/>
      <c r="AH646" s="1"/>
      <c r="AI646" s="1"/>
      <c r="AK646" s="1"/>
      <c r="AL646" s="1"/>
      <c r="AN646" s="1"/>
      <c r="AO646" s="1"/>
    </row>
    <row r="647" spans="5:41" ht="12">
      <c r="E647" s="1"/>
      <c r="G647" s="1"/>
      <c r="I647" s="1"/>
      <c r="K647" s="1"/>
      <c r="M647" s="1"/>
      <c r="O647" s="1"/>
      <c r="Q647" s="1"/>
      <c r="S647" s="1"/>
      <c r="T647" s="1"/>
      <c r="V647" s="1"/>
      <c r="W647" s="1"/>
      <c r="Y647" s="1"/>
      <c r="Z647" s="1"/>
      <c r="AB647" s="1"/>
      <c r="AC647" s="1"/>
      <c r="AE647" s="1"/>
      <c r="AF647" s="1"/>
      <c r="AH647" s="1"/>
      <c r="AI647" s="1"/>
      <c r="AK647" s="1"/>
      <c r="AL647" s="1"/>
      <c r="AN647" s="1"/>
      <c r="AO647" s="1"/>
    </row>
    <row r="648" spans="5:41" ht="12">
      <c r="E648" s="1"/>
      <c r="G648" s="1"/>
      <c r="I648" s="1"/>
      <c r="K648" s="1"/>
      <c r="M648" s="1"/>
      <c r="O648" s="1"/>
      <c r="Q648" s="1"/>
      <c r="S648" s="1"/>
      <c r="T648" s="1"/>
      <c r="V648" s="1"/>
      <c r="W648" s="1"/>
      <c r="Y648" s="1"/>
      <c r="Z648" s="1"/>
      <c r="AB648" s="1"/>
      <c r="AC648" s="1"/>
      <c r="AE648" s="1"/>
      <c r="AF648" s="1"/>
      <c r="AH648" s="1"/>
      <c r="AI648" s="1"/>
      <c r="AK648" s="1"/>
      <c r="AL648" s="1"/>
      <c r="AN648" s="1"/>
      <c r="AO648" s="1"/>
    </row>
    <row r="649" spans="5:41" ht="12">
      <c r="E649" s="1"/>
      <c r="G649" s="1"/>
      <c r="I649" s="1"/>
      <c r="K649" s="1"/>
      <c r="M649" s="1"/>
      <c r="O649" s="1"/>
      <c r="Q649" s="1"/>
      <c r="S649" s="1"/>
      <c r="T649" s="1"/>
      <c r="V649" s="1"/>
      <c r="W649" s="1"/>
      <c r="Y649" s="1"/>
      <c r="Z649" s="1"/>
      <c r="AB649" s="1"/>
      <c r="AC649" s="1"/>
      <c r="AE649" s="1"/>
      <c r="AF649" s="1"/>
      <c r="AH649" s="1"/>
      <c r="AI649" s="1"/>
      <c r="AK649" s="1"/>
      <c r="AL649" s="1"/>
      <c r="AN649" s="1"/>
      <c r="AO649" s="1"/>
    </row>
    <row r="650" spans="5:41" ht="12">
      <c r="E650" s="1"/>
      <c r="G650" s="1"/>
      <c r="I650" s="1"/>
      <c r="K650" s="1"/>
      <c r="M650" s="1"/>
      <c r="O650" s="1"/>
      <c r="Q650" s="1"/>
      <c r="S650" s="1"/>
      <c r="T650" s="1"/>
      <c r="V650" s="1"/>
      <c r="W650" s="1"/>
      <c r="Y650" s="1"/>
      <c r="Z650" s="1"/>
      <c r="AB650" s="1"/>
      <c r="AC650" s="1"/>
      <c r="AE650" s="1"/>
      <c r="AF650" s="1"/>
      <c r="AH650" s="1"/>
      <c r="AI650" s="1"/>
      <c r="AK650" s="1"/>
      <c r="AL650" s="1"/>
      <c r="AN650" s="1"/>
      <c r="AO650" s="1"/>
    </row>
    <row r="651" spans="5:41" ht="12">
      <c r="E651" s="1"/>
      <c r="G651" s="1"/>
      <c r="I651" s="1"/>
      <c r="K651" s="1"/>
      <c r="M651" s="1"/>
      <c r="O651" s="1"/>
      <c r="Q651" s="1"/>
      <c r="S651" s="1"/>
      <c r="T651" s="1"/>
      <c r="V651" s="1"/>
      <c r="W651" s="1"/>
      <c r="Y651" s="1"/>
      <c r="Z651" s="1"/>
      <c r="AB651" s="1"/>
      <c r="AC651" s="1"/>
      <c r="AE651" s="1"/>
      <c r="AF651" s="1"/>
      <c r="AH651" s="1"/>
      <c r="AI651" s="1"/>
      <c r="AK651" s="1"/>
      <c r="AL651" s="1"/>
      <c r="AN651" s="1"/>
      <c r="AO651" s="1"/>
    </row>
    <row r="652" spans="5:41" ht="12">
      <c r="E652" s="1"/>
      <c r="G652" s="1"/>
      <c r="I652" s="1"/>
      <c r="K652" s="1"/>
      <c r="M652" s="1"/>
      <c r="O652" s="1"/>
      <c r="Q652" s="1"/>
      <c r="S652" s="1"/>
      <c r="T652" s="1"/>
      <c r="V652" s="1"/>
      <c r="W652" s="1"/>
      <c r="Y652" s="1"/>
      <c r="Z652" s="1"/>
      <c r="AB652" s="1"/>
      <c r="AC652" s="1"/>
      <c r="AE652" s="1"/>
      <c r="AF652" s="1"/>
      <c r="AH652" s="1"/>
      <c r="AI652" s="1"/>
      <c r="AK652" s="1"/>
      <c r="AL652" s="1"/>
      <c r="AN652" s="1"/>
      <c r="AO652" s="1"/>
    </row>
    <row r="653" spans="5:41" ht="12">
      <c r="E653" s="1"/>
      <c r="G653" s="1"/>
      <c r="I653" s="1"/>
      <c r="K653" s="1"/>
      <c r="M653" s="1"/>
      <c r="O653" s="1"/>
      <c r="Q653" s="1"/>
      <c r="S653" s="1"/>
      <c r="T653" s="1"/>
      <c r="V653" s="1"/>
      <c r="W653" s="1"/>
      <c r="Y653" s="1"/>
      <c r="Z653" s="1"/>
      <c r="AB653" s="1"/>
      <c r="AC653" s="1"/>
      <c r="AE653" s="1"/>
      <c r="AF653" s="1"/>
      <c r="AH653" s="1"/>
      <c r="AI653" s="1"/>
      <c r="AK653" s="1"/>
      <c r="AL653" s="1"/>
      <c r="AN653" s="1"/>
      <c r="AO653" s="1"/>
    </row>
    <row r="654" spans="5:41" ht="12">
      <c r="E654" s="1"/>
      <c r="G654" s="1"/>
      <c r="I654" s="1"/>
      <c r="K654" s="1"/>
      <c r="M654" s="1"/>
      <c r="O654" s="1"/>
      <c r="Q654" s="1"/>
      <c r="S654" s="1"/>
      <c r="T654" s="1"/>
      <c r="V654" s="1"/>
      <c r="W654" s="1"/>
      <c r="Y654" s="1"/>
      <c r="Z654" s="1"/>
      <c r="AB654" s="1"/>
      <c r="AC654" s="1"/>
      <c r="AE654" s="1"/>
      <c r="AF654" s="1"/>
      <c r="AH654" s="1"/>
      <c r="AI654" s="1"/>
      <c r="AK654" s="1"/>
      <c r="AL654" s="1"/>
      <c r="AN654" s="1"/>
      <c r="AO654" s="1"/>
    </row>
    <row r="655" spans="5:41" ht="12">
      <c r="E655" s="1"/>
      <c r="G655" s="1"/>
      <c r="I655" s="1"/>
      <c r="K655" s="1"/>
      <c r="M655" s="1"/>
      <c r="O655" s="1"/>
      <c r="Q655" s="1"/>
      <c r="S655" s="1"/>
      <c r="T655" s="1"/>
      <c r="V655" s="1"/>
      <c r="W655" s="1"/>
      <c r="Y655" s="1"/>
      <c r="Z655" s="1"/>
      <c r="AB655" s="1"/>
      <c r="AC655" s="1"/>
      <c r="AE655" s="1"/>
      <c r="AF655" s="1"/>
      <c r="AH655" s="1"/>
      <c r="AI655" s="1"/>
      <c r="AK655" s="1"/>
      <c r="AL655" s="1"/>
      <c r="AN655" s="1"/>
      <c r="AO655" s="1"/>
    </row>
    <row r="656" spans="5:41" ht="12">
      <c r="E656" s="1"/>
      <c r="G656" s="1"/>
      <c r="I656" s="1"/>
      <c r="K656" s="1"/>
      <c r="M656" s="1"/>
      <c r="O656" s="1"/>
      <c r="Q656" s="1"/>
      <c r="S656" s="1"/>
      <c r="T656" s="1"/>
      <c r="V656" s="1"/>
      <c r="W656" s="1"/>
      <c r="Y656" s="1"/>
      <c r="Z656" s="1"/>
      <c r="AB656" s="1"/>
      <c r="AC656" s="1"/>
      <c r="AE656" s="1"/>
      <c r="AF656" s="1"/>
      <c r="AH656" s="1"/>
      <c r="AI656" s="1"/>
      <c r="AK656" s="1"/>
      <c r="AL656" s="1"/>
      <c r="AN656" s="1"/>
      <c r="AO656" s="1"/>
    </row>
    <row r="657" spans="5:41" ht="12">
      <c r="E657" s="1"/>
      <c r="G657" s="1"/>
      <c r="I657" s="1"/>
      <c r="K657" s="1"/>
      <c r="M657" s="1"/>
      <c r="O657" s="1"/>
      <c r="Q657" s="1"/>
      <c r="S657" s="1"/>
      <c r="T657" s="1"/>
      <c r="V657" s="1"/>
      <c r="W657" s="1"/>
      <c r="Y657" s="1"/>
      <c r="Z657" s="1"/>
      <c r="AB657" s="1"/>
      <c r="AC657" s="1"/>
      <c r="AE657" s="1"/>
      <c r="AF657" s="1"/>
      <c r="AH657" s="1"/>
      <c r="AI657" s="1"/>
      <c r="AK657" s="1"/>
      <c r="AL657" s="1"/>
      <c r="AN657" s="1"/>
      <c r="AO657" s="1"/>
    </row>
    <row r="658" spans="5:41" ht="12">
      <c r="E658" s="1"/>
      <c r="G658" s="1"/>
      <c r="I658" s="1"/>
      <c r="K658" s="1"/>
      <c r="M658" s="1"/>
      <c r="O658" s="1"/>
      <c r="Q658" s="1"/>
      <c r="S658" s="1"/>
      <c r="T658" s="1"/>
      <c r="V658" s="1"/>
      <c r="W658" s="1"/>
      <c r="Y658" s="1"/>
      <c r="Z658" s="1"/>
      <c r="AB658" s="1"/>
      <c r="AC658" s="1"/>
      <c r="AE658" s="1"/>
      <c r="AF658" s="1"/>
      <c r="AH658" s="1"/>
      <c r="AI658" s="1"/>
      <c r="AK658" s="1"/>
      <c r="AL658" s="1"/>
      <c r="AN658" s="1"/>
      <c r="AO658" s="1"/>
    </row>
    <row r="659" spans="5:41" ht="12">
      <c r="E659" s="1"/>
      <c r="G659" s="1"/>
      <c r="I659" s="1"/>
      <c r="K659" s="1"/>
      <c r="M659" s="1"/>
      <c r="O659" s="1"/>
      <c r="Q659" s="1"/>
      <c r="S659" s="1"/>
      <c r="T659" s="1"/>
      <c r="V659" s="1"/>
      <c r="W659" s="1"/>
      <c r="Y659" s="1"/>
      <c r="Z659" s="1"/>
      <c r="AB659" s="1"/>
      <c r="AC659" s="1"/>
      <c r="AE659" s="1"/>
      <c r="AF659" s="1"/>
      <c r="AH659" s="1"/>
      <c r="AI659" s="1"/>
      <c r="AK659" s="1"/>
      <c r="AL659" s="1"/>
      <c r="AN659" s="1"/>
      <c r="AO659" s="1"/>
    </row>
    <row r="660" spans="5:41" ht="12">
      <c r="E660" s="1"/>
      <c r="G660" s="1"/>
      <c r="I660" s="1"/>
      <c r="K660" s="1"/>
      <c r="M660" s="1"/>
      <c r="O660" s="1"/>
      <c r="Q660" s="1"/>
      <c r="S660" s="1"/>
      <c r="T660" s="1"/>
      <c r="V660" s="1"/>
      <c r="W660" s="1"/>
      <c r="Y660" s="1"/>
      <c r="Z660" s="1"/>
      <c r="AB660" s="1"/>
      <c r="AC660" s="1"/>
      <c r="AE660" s="1"/>
      <c r="AF660" s="1"/>
      <c r="AH660" s="1"/>
      <c r="AI660" s="1"/>
      <c r="AK660" s="1"/>
      <c r="AL660" s="1"/>
      <c r="AN660" s="1"/>
      <c r="AO660" s="1"/>
    </row>
    <row r="661" spans="5:41" ht="12">
      <c r="E661" s="1"/>
      <c r="G661" s="1"/>
      <c r="I661" s="1"/>
      <c r="K661" s="1"/>
      <c r="M661" s="1"/>
      <c r="O661" s="1"/>
      <c r="Q661" s="1"/>
      <c r="S661" s="1"/>
      <c r="T661" s="1"/>
      <c r="V661" s="1"/>
      <c r="W661" s="1"/>
      <c r="Y661" s="1"/>
      <c r="Z661" s="1"/>
      <c r="AB661" s="1"/>
      <c r="AC661" s="1"/>
      <c r="AE661" s="1"/>
      <c r="AF661" s="1"/>
      <c r="AH661" s="1"/>
      <c r="AI661" s="1"/>
      <c r="AK661" s="1"/>
      <c r="AL661" s="1"/>
      <c r="AN661" s="1"/>
      <c r="AO661" s="1"/>
    </row>
    <row r="662" spans="5:41" ht="12">
      <c r="E662" s="1"/>
      <c r="G662" s="1"/>
      <c r="I662" s="1"/>
      <c r="K662" s="1"/>
      <c r="M662" s="1"/>
      <c r="O662" s="1"/>
      <c r="Q662" s="1"/>
      <c r="S662" s="1"/>
      <c r="T662" s="1"/>
      <c r="V662" s="1"/>
      <c r="W662" s="1"/>
      <c r="Y662" s="1"/>
      <c r="Z662" s="1"/>
      <c r="AB662" s="1"/>
      <c r="AC662" s="1"/>
      <c r="AE662" s="1"/>
      <c r="AF662" s="1"/>
      <c r="AH662" s="1"/>
      <c r="AI662" s="1"/>
      <c r="AK662" s="1"/>
      <c r="AL662" s="1"/>
      <c r="AN662" s="1"/>
      <c r="AO662" s="1"/>
    </row>
    <row r="663" spans="5:41" ht="12">
      <c r="E663" s="1"/>
      <c r="G663" s="1"/>
      <c r="I663" s="1"/>
      <c r="K663" s="1"/>
      <c r="M663" s="1"/>
      <c r="O663" s="1"/>
      <c r="Q663" s="1"/>
      <c r="S663" s="1"/>
      <c r="T663" s="1"/>
      <c r="V663" s="1"/>
      <c r="W663" s="1"/>
      <c r="Y663" s="1"/>
      <c r="Z663" s="1"/>
      <c r="AB663" s="1"/>
      <c r="AC663" s="1"/>
      <c r="AE663" s="1"/>
      <c r="AF663" s="1"/>
      <c r="AH663" s="1"/>
      <c r="AI663" s="1"/>
      <c r="AK663" s="1"/>
      <c r="AL663" s="1"/>
      <c r="AN663" s="1"/>
      <c r="AO663" s="1"/>
    </row>
    <row r="664" spans="5:41" ht="12">
      <c r="E664" s="1"/>
      <c r="G664" s="1"/>
      <c r="I664" s="1"/>
      <c r="K664" s="1"/>
      <c r="M664" s="1"/>
      <c r="O664" s="1"/>
      <c r="Q664" s="1"/>
      <c r="S664" s="1"/>
      <c r="T664" s="1"/>
      <c r="V664" s="1"/>
      <c r="W664" s="1"/>
      <c r="Y664" s="1"/>
      <c r="Z664" s="1"/>
      <c r="AB664" s="1"/>
      <c r="AC664" s="1"/>
      <c r="AE664" s="1"/>
      <c r="AF664" s="1"/>
      <c r="AH664" s="1"/>
      <c r="AI664" s="1"/>
      <c r="AK664" s="1"/>
      <c r="AL664" s="1"/>
      <c r="AN664" s="1"/>
      <c r="AO664" s="1"/>
    </row>
    <row r="665" spans="5:41" ht="12">
      <c r="E665" s="1"/>
      <c r="G665" s="1"/>
      <c r="I665" s="1"/>
      <c r="K665" s="1"/>
      <c r="M665" s="1"/>
      <c r="O665" s="1"/>
      <c r="Q665" s="1"/>
      <c r="S665" s="1"/>
      <c r="T665" s="1"/>
      <c r="V665" s="1"/>
      <c r="W665" s="1"/>
      <c r="Y665" s="1"/>
      <c r="Z665" s="1"/>
      <c r="AB665" s="1"/>
      <c r="AC665" s="1"/>
      <c r="AE665" s="1"/>
      <c r="AF665" s="1"/>
      <c r="AH665" s="1"/>
      <c r="AI665" s="1"/>
      <c r="AK665" s="1"/>
      <c r="AL665" s="1"/>
      <c r="AN665" s="1"/>
      <c r="AO665" s="1"/>
    </row>
    <row r="666" spans="5:41" ht="12">
      <c r="E666" s="1"/>
      <c r="G666" s="1"/>
      <c r="I666" s="1"/>
      <c r="K666" s="1"/>
      <c r="M666" s="1"/>
      <c r="O666" s="1"/>
      <c r="Q666" s="1"/>
      <c r="S666" s="1"/>
      <c r="T666" s="1"/>
      <c r="V666" s="1"/>
      <c r="W666" s="1"/>
      <c r="Y666" s="1"/>
      <c r="Z666" s="1"/>
      <c r="AB666" s="1"/>
      <c r="AC666" s="1"/>
      <c r="AE666" s="1"/>
      <c r="AF666" s="1"/>
      <c r="AH666" s="1"/>
      <c r="AI666" s="1"/>
      <c r="AK666" s="1"/>
      <c r="AL666" s="1"/>
      <c r="AN666" s="1"/>
      <c r="AO666" s="1"/>
    </row>
    <row r="667" spans="5:41" ht="12">
      <c r="E667" s="1"/>
      <c r="G667" s="1"/>
      <c r="I667" s="1"/>
      <c r="K667" s="1"/>
      <c r="M667" s="1"/>
      <c r="O667" s="1"/>
      <c r="Q667" s="1"/>
      <c r="S667" s="1"/>
      <c r="T667" s="1"/>
      <c r="V667" s="1"/>
      <c r="W667" s="1"/>
      <c r="Y667" s="1"/>
      <c r="Z667" s="1"/>
      <c r="AB667" s="1"/>
      <c r="AC667" s="1"/>
      <c r="AE667" s="1"/>
      <c r="AF667" s="1"/>
      <c r="AH667" s="1"/>
      <c r="AI667" s="1"/>
      <c r="AK667" s="1"/>
      <c r="AL667" s="1"/>
      <c r="AN667" s="1"/>
      <c r="AO667" s="1"/>
    </row>
    <row r="668" spans="5:41" ht="12">
      <c r="E668" s="1"/>
      <c r="G668" s="1"/>
      <c r="I668" s="1"/>
      <c r="K668" s="1"/>
      <c r="M668" s="1"/>
      <c r="O668" s="1"/>
      <c r="Q668" s="1"/>
      <c r="S668" s="1"/>
      <c r="T668" s="1"/>
      <c r="V668" s="1"/>
      <c r="W668" s="1"/>
      <c r="Y668" s="1"/>
      <c r="Z668" s="1"/>
      <c r="AB668" s="1"/>
      <c r="AC668" s="1"/>
      <c r="AE668" s="1"/>
      <c r="AF668" s="1"/>
      <c r="AH668" s="1"/>
      <c r="AI668" s="1"/>
      <c r="AK668" s="1"/>
      <c r="AL668" s="1"/>
      <c r="AN668" s="1"/>
      <c r="AO668" s="1"/>
    </row>
    <row r="669" spans="5:41" ht="12">
      <c r="E669" s="1"/>
      <c r="G669" s="1"/>
      <c r="I669" s="1"/>
      <c r="K669" s="1"/>
      <c r="M669" s="1"/>
      <c r="O669" s="1"/>
      <c r="Q669" s="1"/>
      <c r="S669" s="1"/>
      <c r="T669" s="1"/>
      <c r="V669" s="1"/>
      <c r="W669" s="1"/>
      <c r="Y669" s="1"/>
      <c r="Z669" s="1"/>
      <c r="AB669" s="1"/>
      <c r="AC669" s="1"/>
      <c r="AE669" s="1"/>
      <c r="AF669" s="1"/>
      <c r="AH669" s="1"/>
      <c r="AI669" s="1"/>
      <c r="AK669" s="1"/>
      <c r="AL669" s="1"/>
      <c r="AN669" s="1"/>
      <c r="AO669" s="1"/>
    </row>
    <row r="670" spans="5:41" ht="12">
      <c r="E670" s="1"/>
      <c r="G670" s="1"/>
      <c r="I670" s="1"/>
      <c r="K670" s="1"/>
      <c r="M670" s="1"/>
      <c r="O670" s="1"/>
      <c r="Q670" s="1"/>
      <c r="S670" s="1"/>
      <c r="T670" s="1"/>
      <c r="V670" s="1"/>
      <c r="W670" s="1"/>
      <c r="Y670" s="1"/>
      <c r="Z670" s="1"/>
      <c r="AB670" s="1"/>
      <c r="AC670" s="1"/>
      <c r="AE670" s="1"/>
      <c r="AF670" s="1"/>
      <c r="AH670" s="1"/>
      <c r="AI670" s="1"/>
      <c r="AK670" s="1"/>
      <c r="AL670" s="1"/>
      <c r="AN670" s="1"/>
      <c r="AO670" s="1"/>
    </row>
    <row r="671" spans="5:41" ht="12">
      <c r="E671" s="1"/>
      <c r="G671" s="1"/>
      <c r="I671" s="1"/>
      <c r="K671" s="1"/>
      <c r="M671" s="1"/>
      <c r="O671" s="1"/>
      <c r="Q671" s="1"/>
      <c r="S671" s="1"/>
      <c r="T671" s="1"/>
      <c r="V671" s="1"/>
      <c r="W671" s="1"/>
      <c r="Y671" s="1"/>
      <c r="Z671" s="1"/>
      <c r="AB671" s="1"/>
      <c r="AC671" s="1"/>
      <c r="AE671" s="1"/>
      <c r="AF671" s="1"/>
      <c r="AH671" s="1"/>
      <c r="AI671" s="1"/>
      <c r="AK671" s="1"/>
      <c r="AL671" s="1"/>
      <c r="AN671" s="1"/>
      <c r="AO671" s="1"/>
    </row>
    <row r="672" spans="5:41" ht="12">
      <c r="E672" s="1"/>
      <c r="G672" s="1"/>
      <c r="I672" s="1"/>
      <c r="K672" s="1"/>
      <c r="M672" s="1"/>
      <c r="O672" s="1"/>
      <c r="Q672" s="1"/>
      <c r="S672" s="1"/>
      <c r="T672" s="1"/>
      <c r="V672" s="1"/>
      <c r="W672" s="1"/>
      <c r="Y672" s="1"/>
      <c r="Z672" s="1"/>
      <c r="AB672" s="1"/>
      <c r="AC672" s="1"/>
      <c r="AE672" s="1"/>
      <c r="AF672" s="1"/>
      <c r="AH672" s="1"/>
      <c r="AI672" s="1"/>
      <c r="AK672" s="1"/>
      <c r="AL672" s="1"/>
      <c r="AN672" s="1"/>
      <c r="AO672" s="1"/>
    </row>
    <row r="673" spans="5:41" ht="12">
      <c r="E673" s="1"/>
      <c r="G673" s="1"/>
      <c r="I673" s="1"/>
      <c r="K673" s="1"/>
      <c r="M673" s="1"/>
      <c r="O673" s="1"/>
      <c r="Q673" s="1"/>
      <c r="S673" s="1"/>
      <c r="T673" s="1"/>
      <c r="V673" s="1"/>
      <c r="W673" s="1"/>
      <c r="Y673" s="1"/>
      <c r="Z673" s="1"/>
      <c r="AB673" s="1"/>
      <c r="AC673" s="1"/>
      <c r="AE673" s="1"/>
      <c r="AF673" s="1"/>
      <c r="AH673" s="1"/>
      <c r="AI673" s="1"/>
      <c r="AK673" s="1"/>
      <c r="AL673" s="1"/>
      <c r="AN673" s="1"/>
      <c r="AO673" s="1"/>
    </row>
    <row r="674" spans="5:41" ht="12">
      <c r="E674" s="1"/>
      <c r="G674" s="1"/>
      <c r="I674" s="1"/>
      <c r="K674" s="1"/>
      <c r="M674" s="1"/>
      <c r="O674" s="1"/>
      <c r="Q674" s="1"/>
      <c r="S674" s="1"/>
      <c r="T674" s="1"/>
      <c r="V674" s="1"/>
      <c r="W674" s="1"/>
      <c r="Y674" s="1"/>
      <c r="Z674" s="1"/>
      <c r="AB674" s="1"/>
      <c r="AC674" s="1"/>
      <c r="AE674" s="1"/>
      <c r="AF674" s="1"/>
      <c r="AH674" s="1"/>
      <c r="AI674" s="1"/>
      <c r="AK674" s="1"/>
      <c r="AL674" s="1"/>
      <c r="AN674" s="1"/>
      <c r="AO674" s="1"/>
    </row>
    <row r="675" spans="5:41" ht="12">
      <c r="E675" s="1"/>
      <c r="G675" s="1"/>
      <c r="I675" s="1"/>
      <c r="K675" s="1"/>
      <c r="M675" s="1"/>
      <c r="O675" s="1"/>
      <c r="Q675" s="1"/>
      <c r="S675" s="1"/>
      <c r="T675" s="1"/>
      <c r="V675" s="1"/>
      <c r="W675" s="1"/>
      <c r="Y675" s="1"/>
      <c r="Z675" s="1"/>
      <c r="AB675" s="1"/>
      <c r="AC675" s="1"/>
      <c r="AE675" s="1"/>
      <c r="AF675" s="1"/>
      <c r="AH675" s="1"/>
      <c r="AI675" s="1"/>
      <c r="AK675" s="1"/>
      <c r="AL675" s="1"/>
      <c r="AN675" s="1"/>
      <c r="AO675" s="1"/>
    </row>
    <row r="676" spans="5:41" ht="12">
      <c r="E676" s="1"/>
      <c r="G676" s="1"/>
      <c r="I676" s="1"/>
      <c r="K676" s="1"/>
      <c r="M676" s="1"/>
      <c r="O676" s="1"/>
      <c r="Q676" s="1"/>
      <c r="S676" s="1"/>
      <c r="T676" s="1"/>
      <c r="V676" s="1"/>
      <c r="W676" s="1"/>
      <c r="Y676" s="1"/>
      <c r="Z676" s="1"/>
      <c r="AB676" s="1"/>
      <c r="AC676" s="1"/>
      <c r="AE676" s="1"/>
      <c r="AF676" s="1"/>
      <c r="AH676" s="1"/>
      <c r="AI676" s="1"/>
      <c r="AK676" s="1"/>
      <c r="AL676" s="1"/>
      <c r="AN676" s="1"/>
      <c r="AO676" s="1"/>
    </row>
    <row r="677" spans="5:41" ht="12">
      <c r="E677" s="1"/>
      <c r="G677" s="1"/>
      <c r="I677" s="1"/>
      <c r="K677" s="1"/>
      <c r="M677" s="1"/>
      <c r="O677" s="1"/>
      <c r="Q677" s="1"/>
      <c r="S677" s="1"/>
      <c r="T677" s="1"/>
      <c r="V677" s="1"/>
      <c r="W677" s="1"/>
      <c r="Y677" s="1"/>
      <c r="Z677" s="1"/>
      <c r="AB677" s="1"/>
      <c r="AC677" s="1"/>
      <c r="AE677" s="1"/>
      <c r="AF677" s="1"/>
      <c r="AH677" s="1"/>
      <c r="AI677" s="1"/>
      <c r="AK677" s="1"/>
      <c r="AL677" s="1"/>
      <c r="AN677" s="1"/>
      <c r="AO677" s="1"/>
    </row>
    <row r="678" spans="5:41" ht="12">
      <c r="E678" s="1"/>
      <c r="G678" s="1"/>
      <c r="I678" s="1"/>
      <c r="K678" s="1"/>
      <c r="M678" s="1"/>
      <c r="O678" s="1"/>
      <c r="Q678" s="1"/>
      <c r="S678" s="1"/>
      <c r="T678" s="1"/>
      <c r="V678" s="1"/>
      <c r="W678" s="1"/>
      <c r="Y678" s="1"/>
      <c r="Z678" s="1"/>
      <c r="AB678" s="1"/>
      <c r="AC678" s="1"/>
      <c r="AE678" s="1"/>
      <c r="AF678" s="1"/>
      <c r="AH678" s="1"/>
      <c r="AI678" s="1"/>
      <c r="AK678" s="1"/>
      <c r="AL678" s="1"/>
      <c r="AN678" s="1"/>
      <c r="AO678" s="1"/>
    </row>
    <row r="679" spans="5:41" ht="12">
      <c r="E679" s="1"/>
      <c r="G679" s="1"/>
      <c r="I679" s="1"/>
      <c r="K679" s="1"/>
      <c r="M679" s="1"/>
      <c r="O679" s="1"/>
      <c r="Q679" s="1"/>
      <c r="S679" s="1"/>
      <c r="T679" s="1"/>
      <c r="V679" s="1"/>
      <c r="W679" s="1"/>
      <c r="Y679" s="1"/>
      <c r="Z679" s="1"/>
      <c r="AB679" s="1"/>
      <c r="AC679" s="1"/>
      <c r="AE679" s="1"/>
      <c r="AF679" s="1"/>
      <c r="AH679" s="1"/>
      <c r="AI679" s="1"/>
      <c r="AK679" s="1"/>
      <c r="AL679" s="1"/>
      <c r="AN679" s="1"/>
      <c r="AO679" s="1"/>
    </row>
    <row r="680" spans="5:41" ht="12">
      <c r="E680" s="1"/>
      <c r="G680" s="1"/>
      <c r="I680" s="1"/>
      <c r="K680" s="1"/>
      <c r="M680" s="1"/>
      <c r="O680" s="1"/>
      <c r="Q680" s="1"/>
      <c r="S680" s="1"/>
      <c r="T680" s="1"/>
      <c r="V680" s="1"/>
      <c r="W680" s="1"/>
      <c r="Y680" s="1"/>
      <c r="Z680" s="1"/>
      <c r="AB680" s="1"/>
      <c r="AC680" s="1"/>
      <c r="AE680" s="1"/>
      <c r="AF680" s="1"/>
      <c r="AH680" s="1"/>
      <c r="AI680" s="1"/>
      <c r="AK680" s="1"/>
      <c r="AL680" s="1"/>
      <c r="AN680" s="1"/>
      <c r="AO680" s="1"/>
    </row>
    <row r="681" spans="5:41" ht="12">
      <c r="E681" s="1"/>
      <c r="G681" s="1"/>
      <c r="I681" s="1"/>
      <c r="K681" s="1"/>
      <c r="M681" s="1"/>
      <c r="O681" s="1"/>
      <c r="Q681" s="1"/>
      <c r="S681" s="1"/>
      <c r="T681" s="1"/>
      <c r="V681" s="1"/>
      <c r="W681" s="1"/>
      <c r="Y681" s="1"/>
      <c r="Z681" s="1"/>
      <c r="AB681" s="1"/>
      <c r="AC681" s="1"/>
      <c r="AE681" s="1"/>
      <c r="AF681" s="1"/>
      <c r="AH681" s="1"/>
      <c r="AI681" s="1"/>
      <c r="AK681" s="1"/>
      <c r="AL681" s="1"/>
      <c r="AN681" s="1"/>
      <c r="AO681" s="1"/>
    </row>
    <row r="682" spans="5:41" ht="12">
      <c r="E682" s="1"/>
      <c r="G682" s="1"/>
      <c r="I682" s="1"/>
      <c r="K682" s="1"/>
      <c r="M682" s="1"/>
      <c r="O682" s="1"/>
      <c r="Q682" s="1"/>
      <c r="S682" s="1"/>
      <c r="T682" s="1"/>
      <c r="V682" s="1"/>
      <c r="W682" s="1"/>
      <c r="Y682" s="1"/>
      <c r="Z682" s="1"/>
      <c r="AB682" s="1"/>
      <c r="AC682" s="1"/>
      <c r="AE682" s="1"/>
      <c r="AF682" s="1"/>
      <c r="AH682" s="1"/>
      <c r="AI682" s="1"/>
      <c r="AK682" s="1"/>
      <c r="AL682" s="1"/>
      <c r="AN682" s="1"/>
      <c r="AO682" s="1"/>
    </row>
    <row r="683" spans="5:41" ht="12">
      <c r="E683" s="1"/>
      <c r="G683" s="1"/>
      <c r="I683" s="1"/>
      <c r="K683" s="1"/>
      <c r="M683" s="1"/>
      <c r="O683" s="1"/>
      <c r="Q683" s="1"/>
      <c r="S683" s="1"/>
      <c r="T683" s="1"/>
      <c r="V683" s="1"/>
      <c r="W683" s="1"/>
      <c r="Y683" s="1"/>
      <c r="Z683" s="1"/>
      <c r="AB683" s="1"/>
      <c r="AC683" s="1"/>
      <c r="AE683" s="1"/>
      <c r="AF683" s="1"/>
      <c r="AH683" s="1"/>
      <c r="AI683" s="1"/>
      <c r="AK683" s="1"/>
      <c r="AL683" s="1"/>
      <c r="AN683" s="1"/>
      <c r="AO683" s="1"/>
    </row>
    <row r="684" spans="5:41" ht="12">
      <c r="E684" s="1"/>
      <c r="G684" s="1"/>
      <c r="I684" s="1"/>
      <c r="K684" s="1"/>
      <c r="M684" s="1"/>
      <c r="O684" s="1"/>
      <c r="Q684" s="1"/>
      <c r="S684" s="1"/>
      <c r="T684" s="1"/>
      <c r="V684" s="1"/>
      <c r="W684" s="1"/>
      <c r="Y684" s="1"/>
      <c r="Z684" s="1"/>
      <c r="AB684" s="1"/>
      <c r="AC684" s="1"/>
      <c r="AE684" s="1"/>
      <c r="AF684" s="1"/>
      <c r="AH684" s="1"/>
      <c r="AI684" s="1"/>
      <c r="AK684" s="1"/>
      <c r="AL684" s="1"/>
      <c r="AN684" s="1"/>
      <c r="AO684" s="1"/>
    </row>
    <row r="685" spans="5:41" ht="12">
      <c r="E685" s="1"/>
      <c r="G685" s="1"/>
      <c r="I685" s="1"/>
      <c r="K685" s="1"/>
      <c r="M685" s="1"/>
      <c r="O685" s="1"/>
      <c r="Q685" s="1"/>
      <c r="S685" s="1"/>
      <c r="T685" s="1"/>
      <c r="V685" s="1"/>
      <c r="W685" s="1"/>
      <c r="Y685" s="1"/>
      <c r="Z685" s="1"/>
      <c r="AB685" s="1"/>
      <c r="AC685" s="1"/>
      <c r="AE685" s="1"/>
      <c r="AF685" s="1"/>
      <c r="AH685" s="1"/>
      <c r="AI685" s="1"/>
      <c r="AK685" s="1"/>
      <c r="AL685" s="1"/>
      <c r="AN685" s="1"/>
      <c r="AO685" s="1"/>
    </row>
    <row r="686" spans="5:41" ht="12">
      <c r="E686" s="1"/>
      <c r="G686" s="1"/>
      <c r="I686" s="1"/>
      <c r="K686" s="1"/>
      <c r="M686" s="1"/>
      <c r="O686" s="1"/>
      <c r="Q686" s="1"/>
      <c r="S686" s="1"/>
      <c r="T686" s="1"/>
      <c r="V686" s="1"/>
      <c r="W686" s="1"/>
      <c r="Y686" s="1"/>
      <c r="Z686" s="1"/>
      <c r="AB686" s="1"/>
      <c r="AC686" s="1"/>
      <c r="AE686" s="1"/>
      <c r="AF686" s="1"/>
      <c r="AH686" s="1"/>
      <c r="AI686" s="1"/>
      <c r="AK686" s="1"/>
      <c r="AL686" s="1"/>
      <c r="AN686" s="1"/>
      <c r="AO686" s="1"/>
    </row>
    <row r="687" spans="5:41" ht="12">
      <c r="E687" s="1"/>
      <c r="G687" s="1"/>
      <c r="I687" s="1"/>
      <c r="K687" s="1"/>
      <c r="M687" s="1"/>
      <c r="O687" s="1"/>
      <c r="Q687" s="1"/>
      <c r="S687" s="1"/>
      <c r="T687" s="1"/>
      <c r="V687" s="1"/>
      <c r="W687" s="1"/>
      <c r="Y687" s="1"/>
      <c r="Z687" s="1"/>
      <c r="AB687" s="1"/>
      <c r="AC687" s="1"/>
      <c r="AE687" s="1"/>
      <c r="AF687" s="1"/>
      <c r="AH687" s="1"/>
      <c r="AI687" s="1"/>
      <c r="AK687" s="1"/>
      <c r="AL687" s="1"/>
      <c r="AN687" s="1"/>
      <c r="AO687" s="1"/>
    </row>
    <row r="688" spans="5:41" ht="12">
      <c r="E688" s="1"/>
      <c r="G688" s="1"/>
      <c r="I688" s="1"/>
      <c r="K688" s="1"/>
      <c r="M688" s="1"/>
      <c r="O688" s="1"/>
      <c r="Q688" s="1"/>
      <c r="S688" s="1"/>
      <c r="T688" s="1"/>
      <c r="V688" s="1"/>
      <c r="W688" s="1"/>
      <c r="Y688" s="1"/>
      <c r="Z688" s="1"/>
      <c r="AB688" s="1"/>
      <c r="AC688" s="1"/>
      <c r="AE688" s="1"/>
      <c r="AF688" s="1"/>
      <c r="AH688" s="1"/>
      <c r="AI688" s="1"/>
      <c r="AK688" s="1"/>
      <c r="AL688" s="1"/>
      <c r="AN688" s="1"/>
      <c r="AO688" s="1"/>
    </row>
    <row r="689" spans="5:41" ht="12">
      <c r="E689" s="1"/>
      <c r="G689" s="1"/>
      <c r="I689" s="1"/>
      <c r="K689" s="1"/>
      <c r="M689" s="1"/>
      <c r="O689" s="1"/>
      <c r="Q689" s="1"/>
      <c r="S689" s="1"/>
      <c r="T689" s="1"/>
      <c r="V689" s="1"/>
      <c r="W689" s="1"/>
      <c r="Y689" s="1"/>
      <c r="Z689" s="1"/>
      <c r="AB689" s="1"/>
      <c r="AC689" s="1"/>
      <c r="AE689" s="1"/>
      <c r="AF689" s="1"/>
      <c r="AH689" s="1"/>
      <c r="AI689" s="1"/>
      <c r="AK689" s="1"/>
      <c r="AL689" s="1"/>
      <c r="AN689" s="1"/>
      <c r="AO689" s="1"/>
    </row>
    <row r="690" spans="5:41" ht="12">
      <c r="E690" s="1"/>
      <c r="G690" s="1"/>
      <c r="I690" s="1"/>
      <c r="K690" s="1"/>
      <c r="M690" s="1"/>
      <c r="O690" s="1"/>
      <c r="Q690" s="1"/>
      <c r="S690" s="1"/>
      <c r="T690" s="1"/>
      <c r="V690" s="1"/>
      <c r="W690" s="1"/>
      <c r="Y690" s="1"/>
      <c r="Z690" s="1"/>
      <c r="AB690" s="1"/>
      <c r="AC690" s="1"/>
      <c r="AE690" s="1"/>
      <c r="AF690" s="1"/>
      <c r="AH690" s="1"/>
      <c r="AI690" s="1"/>
      <c r="AK690" s="1"/>
      <c r="AL690" s="1"/>
      <c r="AN690" s="1"/>
      <c r="AO690" s="1"/>
    </row>
    <row r="691" spans="5:41" ht="12">
      <c r="E691" s="1"/>
      <c r="G691" s="1"/>
      <c r="I691" s="1"/>
      <c r="K691" s="1"/>
      <c r="M691" s="1"/>
      <c r="O691" s="1"/>
      <c r="Q691" s="1"/>
      <c r="S691" s="1"/>
      <c r="T691" s="1"/>
      <c r="V691" s="1"/>
      <c r="W691" s="1"/>
      <c r="Y691" s="1"/>
      <c r="Z691" s="1"/>
      <c r="AB691" s="1"/>
      <c r="AC691" s="1"/>
      <c r="AE691" s="1"/>
      <c r="AF691" s="1"/>
      <c r="AH691" s="1"/>
      <c r="AI691" s="1"/>
      <c r="AK691" s="1"/>
      <c r="AL691" s="1"/>
      <c r="AN691" s="1"/>
      <c r="AO691" s="1"/>
    </row>
    <row r="692" spans="5:41" ht="12">
      <c r="E692" s="1"/>
      <c r="G692" s="1"/>
      <c r="I692" s="1"/>
      <c r="K692" s="1"/>
      <c r="M692" s="1"/>
      <c r="O692" s="1"/>
      <c r="Q692" s="1"/>
      <c r="S692" s="1"/>
      <c r="T692" s="1"/>
      <c r="V692" s="1"/>
      <c r="W692" s="1"/>
      <c r="Y692" s="1"/>
      <c r="Z692" s="1"/>
      <c r="AB692" s="1"/>
      <c r="AC692" s="1"/>
      <c r="AE692" s="1"/>
      <c r="AF692" s="1"/>
      <c r="AH692" s="1"/>
      <c r="AI692" s="1"/>
      <c r="AK692" s="1"/>
      <c r="AL692" s="1"/>
      <c r="AN692" s="1"/>
      <c r="AO692" s="1"/>
    </row>
    <row r="693" spans="5:41" ht="12">
      <c r="E693" s="1"/>
      <c r="G693" s="1"/>
      <c r="I693" s="1"/>
      <c r="K693" s="1"/>
      <c r="M693" s="1"/>
      <c r="O693" s="1"/>
      <c r="Q693" s="1"/>
      <c r="S693" s="1"/>
      <c r="T693" s="1"/>
      <c r="V693" s="1"/>
      <c r="W693" s="1"/>
      <c r="Y693" s="1"/>
      <c r="Z693" s="1"/>
      <c r="AB693" s="1"/>
      <c r="AC693" s="1"/>
      <c r="AE693" s="1"/>
      <c r="AF693" s="1"/>
      <c r="AH693" s="1"/>
      <c r="AI693" s="1"/>
      <c r="AK693" s="1"/>
      <c r="AL693" s="1"/>
      <c r="AN693" s="1"/>
      <c r="AO693" s="1"/>
    </row>
    <row r="694" spans="5:41" ht="12">
      <c r="E694" s="1"/>
      <c r="G694" s="1"/>
      <c r="I694" s="1"/>
      <c r="K694" s="1"/>
      <c r="M694" s="1"/>
      <c r="O694" s="1"/>
      <c r="Q694" s="1"/>
      <c r="S694" s="1"/>
      <c r="T694" s="1"/>
      <c r="V694" s="1"/>
      <c r="W694" s="1"/>
      <c r="Y694" s="1"/>
      <c r="Z694" s="1"/>
      <c r="AB694" s="1"/>
      <c r="AC694" s="1"/>
      <c r="AE694" s="1"/>
      <c r="AF694" s="1"/>
      <c r="AH694" s="1"/>
      <c r="AI694" s="1"/>
      <c r="AK694" s="1"/>
      <c r="AL694" s="1"/>
      <c r="AN694" s="1"/>
      <c r="AO694" s="1"/>
    </row>
    <row r="695" spans="5:41" ht="12">
      <c r="E695" s="1"/>
      <c r="G695" s="1"/>
      <c r="I695" s="1"/>
      <c r="K695" s="1"/>
      <c r="M695" s="1"/>
      <c r="O695" s="1"/>
      <c r="Q695" s="1"/>
      <c r="S695" s="1"/>
      <c r="T695" s="1"/>
      <c r="V695" s="1"/>
      <c r="W695" s="1"/>
      <c r="Y695" s="1"/>
      <c r="Z695" s="1"/>
      <c r="AB695" s="1"/>
      <c r="AC695" s="1"/>
      <c r="AE695" s="1"/>
      <c r="AF695" s="1"/>
      <c r="AH695" s="1"/>
      <c r="AI695" s="1"/>
      <c r="AK695" s="1"/>
      <c r="AL695" s="1"/>
      <c r="AN695" s="1"/>
      <c r="AO695" s="1"/>
    </row>
    <row r="696" spans="5:41" ht="12">
      <c r="E696" s="1"/>
      <c r="G696" s="1"/>
      <c r="I696" s="1"/>
      <c r="K696" s="1"/>
      <c r="M696" s="1"/>
      <c r="O696" s="1"/>
      <c r="Q696" s="1"/>
      <c r="S696" s="1"/>
      <c r="T696" s="1"/>
      <c r="V696" s="1"/>
      <c r="W696" s="1"/>
      <c r="Y696" s="1"/>
      <c r="Z696" s="1"/>
      <c r="AB696" s="1"/>
      <c r="AC696" s="1"/>
      <c r="AE696" s="1"/>
      <c r="AF696" s="1"/>
      <c r="AH696" s="1"/>
      <c r="AI696" s="1"/>
      <c r="AK696" s="1"/>
      <c r="AL696" s="1"/>
      <c r="AN696" s="1"/>
      <c r="AO696" s="1"/>
    </row>
    <row r="697" spans="5:41" ht="12">
      <c r="E697" s="1"/>
      <c r="G697" s="1"/>
      <c r="I697" s="1"/>
      <c r="K697" s="1"/>
      <c r="M697" s="1"/>
      <c r="O697" s="1"/>
      <c r="Q697" s="1"/>
      <c r="S697" s="1"/>
      <c r="T697" s="1"/>
      <c r="V697" s="1"/>
      <c r="W697" s="1"/>
      <c r="Y697" s="1"/>
      <c r="Z697" s="1"/>
      <c r="AB697" s="1"/>
      <c r="AC697" s="1"/>
      <c r="AE697" s="1"/>
      <c r="AF697" s="1"/>
      <c r="AH697" s="1"/>
      <c r="AI697" s="1"/>
      <c r="AK697" s="1"/>
      <c r="AL697" s="1"/>
      <c r="AN697" s="1"/>
      <c r="AO697" s="1"/>
    </row>
    <row r="698" spans="5:41" ht="12">
      <c r="E698" s="1"/>
      <c r="G698" s="1"/>
      <c r="I698" s="1"/>
      <c r="K698" s="1"/>
      <c r="M698" s="1"/>
      <c r="O698" s="1"/>
      <c r="Q698" s="1"/>
      <c r="S698" s="1"/>
      <c r="T698" s="1"/>
      <c r="V698" s="1"/>
      <c r="W698" s="1"/>
      <c r="Y698" s="1"/>
      <c r="Z698" s="1"/>
      <c r="AB698" s="1"/>
      <c r="AC698" s="1"/>
      <c r="AE698" s="1"/>
      <c r="AF698" s="1"/>
      <c r="AH698" s="1"/>
      <c r="AI698" s="1"/>
      <c r="AK698" s="1"/>
      <c r="AL698" s="1"/>
      <c r="AN698" s="1"/>
      <c r="AO698" s="1"/>
    </row>
    <row r="699" spans="5:41" ht="12">
      <c r="E699" s="1"/>
      <c r="G699" s="1"/>
      <c r="I699" s="1"/>
      <c r="K699" s="1"/>
      <c r="M699" s="1"/>
      <c r="O699" s="1"/>
      <c r="Q699" s="1"/>
      <c r="S699" s="1"/>
      <c r="T699" s="1"/>
      <c r="V699" s="1"/>
      <c r="W699" s="1"/>
      <c r="Y699" s="1"/>
      <c r="Z699" s="1"/>
      <c r="AB699" s="1"/>
      <c r="AC699" s="1"/>
      <c r="AE699" s="1"/>
      <c r="AF699" s="1"/>
      <c r="AH699" s="1"/>
      <c r="AI699" s="1"/>
      <c r="AK699" s="1"/>
      <c r="AL699" s="1"/>
      <c r="AN699" s="1"/>
      <c r="AO699" s="1"/>
    </row>
    <row r="700" spans="5:41" ht="12">
      <c r="E700" s="1"/>
      <c r="G700" s="1"/>
      <c r="I700" s="1"/>
      <c r="K700" s="1"/>
      <c r="M700" s="1"/>
      <c r="O700" s="1"/>
      <c r="Q700" s="1"/>
      <c r="S700" s="1"/>
      <c r="T700" s="1"/>
      <c r="V700" s="1"/>
      <c r="W700" s="1"/>
      <c r="Y700" s="1"/>
      <c r="Z700" s="1"/>
      <c r="AB700" s="1"/>
      <c r="AC700" s="1"/>
      <c r="AE700" s="1"/>
      <c r="AF700" s="1"/>
      <c r="AH700" s="1"/>
      <c r="AI700" s="1"/>
      <c r="AK700" s="1"/>
      <c r="AL700" s="1"/>
      <c r="AN700" s="1"/>
      <c r="AO700" s="1"/>
    </row>
    <row r="701" spans="5:41" ht="12">
      <c r="E701" s="1"/>
      <c r="G701" s="1"/>
      <c r="I701" s="1"/>
      <c r="K701" s="1"/>
      <c r="M701" s="1"/>
      <c r="O701" s="1"/>
      <c r="Q701" s="1"/>
      <c r="S701" s="1"/>
      <c r="T701" s="1"/>
      <c r="V701" s="1"/>
      <c r="W701" s="1"/>
      <c r="Y701" s="1"/>
      <c r="Z701" s="1"/>
      <c r="AB701" s="1"/>
      <c r="AC701" s="1"/>
      <c r="AE701" s="1"/>
      <c r="AF701" s="1"/>
      <c r="AH701" s="1"/>
      <c r="AI701" s="1"/>
      <c r="AK701" s="1"/>
      <c r="AL701" s="1"/>
      <c r="AN701" s="1"/>
      <c r="AO701" s="1"/>
    </row>
    <row r="702" spans="5:41" ht="12">
      <c r="E702" s="1"/>
      <c r="G702" s="1"/>
      <c r="I702" s="1"/>
      <c r="K702" s="1"/>
      <c r="M702" s="1"/>
      <c r="O702" s="1"/>
      <c r="Q702" s="1"/>
      <c r="S702" s="1"/>
      <c r="T702" s="1"/>
      <c r="V702" s="1"/>
      <c r="W702" s="1"/>
      <c r="Y702" s="1"/>
      <c r="Z702" s="1"/>
      <c r="AB702" s="1"/>
      <c r="AC702" s="1"/>
      <c r="AE702" s="1"/>
      <c r="AF702" s="1"/>
      <c r="AH702" s="1"/>
      <c r="AI702" s="1"/>
      <c r="AK702" s="1"/>
      <c r="AL702" s="1"/>
      <c r="AN702" s="1"/>
      <c r="AO702" s="1"/>
    </row>
    <row r="703" spans="5:41" ht="12">
      <c r="E703" s="1"/>
      <c r="G703" s="1"/>
      <c r="I703" s="1"/>
      <c r="K703" s="1"/>
      <c r="M703" s="1"/>
      <c r="O703" s="1"/>
      <c r="Q703" s="1"/>
      <c r="S703" s="1"/>
      <c r="T703" s="1"/>
      <c r="V703" s="1"/>
      <c r="W703" s="1"/>
      <c r="Y703" s="1"/>
      <c r="Z703" s="1"/>
      <c r="AB703" s="1"/>
      <c r="AC703" s="1"/>
      <c r="AE703" s="1"/>
      <c r="AF703" s="1"/>
      <c r="AH703" s="1"/>
      <c r="AI703" s="1"/>
      <c r="AK703" s="1"/>
      <c r="AL703" s="1"/>
      <c r="AN703" s="1"/>
      <c r="AO703" s="1"/>
    </row>
    <row r="704" spans="5:41" ht="12">
      <c r="E704" s="1"/>
      <c r="G704" s="1"/>
      <c r="I704" s="1"/>
      <c r="K704" s="1"/>
      <c r="M704" s="1"/>
      <c r="O704" s="1"/>
      <c r="Q704" s="1"/>
      <c r="S704" s="1"/>
      <c r="T704" s="1"/>
      <c r="V704" s="1"/>
      <c r="W704" s="1"/>
      <c r="Y704" s="1"/>
      <c r="Z704" s="1"/>
      <c r="AB704" s="1"/>
      <c r="AC704" s="1"/>
      <c r="AE704" s="1"/>
      <c r="AF704" s="1"/>
      <c r="AH704" s="1"/>
      <c r="AI704" s="1"/>
      <c r="AK704" s="1"/>
      <c r="AL704" s="1"/>
      <c r="AN704" s="1"/>
      <c r="AO704" s="1"/>
    </row>
    <row r="705" spans="5:41" ht="12">
      <c r="E705" s="1"/>
      <c r="G705" s="1"/>
      <c r="I705" s="1"/>
      <c r="K705" s="1"/>
      <c r="M705" s="1"/>
      <c r="O705" s="1"/>
      <c r="Q705" s="1"/>
      <c r="S705" s="1"/>
      <c r="T705" s="1"/>
      <c r="V705" s="1"/>
      <c r="W705" s="1"/>
      <c r="Y705" s="1"/>
      <c r="Z705" s="1"/>
      <c r="AB705" s="1"/>
      <c r="AC705" s="1"/>
      <c r="AE705" s="1"/>
      <c r="AF705" s="1"/>
      <c r="AH705" s="1"/>
      <c r="AI705" s="1"/>
      <c r="AK705" s="1"/>
      <c r="AL705" s="1"/>
      <c r="AN705" s="1"/>
      <c r="AO705" s="1"/>
    </row>
    <row r="706" spans="5:41" ht="12">
      <c r="E706" s="1"/>
      <c r="G706" s="1"/>
      <c r="I706" s="1"/>
      <c r="K706" s="1"/>
      <c r="M706" s="1"/>
      <c r="O706" s="1"/>
      <c r="Q706" s="1"/>
      <c r="S706" s="1"/>
      <c r="T706" s="1"/>
      <c r="V706" s="1"/>
      <c r="W706" s="1"/>
      <c r="Y706" s="1"/>
      <c r="Z706" s="1"/>
      <c r="AB706" s="1"/>
      <c r="AC706" s="1"/>
      <c r="AE706" s="1"/>
      <c r="AF706" s="1"/>
      <c r="AH706" s="1"/>
      <c r="AI706" s="1"/>
      <c r="AK706" s="1"/>
      <c r="AL706" s="1"/>
      <c r="AN706" s="1"/>
      <c r="AO706" s="1"/>
    </row>
    <row r="707" spans="5:41" ht="12">
      <c r="E707" s="1"/>
      <c r="G707" s="1"/>
      <c r="I707" s="1"/>
      <c r="K707" s="1"/>
      <c r="M707" s="1"/>
      <c r="O707" s="1"/>
      <c r="Q707" s="1"/>
      <c r="S707" s="1"/>
      <c r="T707" s="1"/>
      <c r="V707" s="1"/>
      <c r="W707" s="1"/>
      <c r="Y707" s="1"/>
      <c r="Z707" s="1"/>
      <c r="AB707" s="1"/>
      <c r="AC707" s="1"/>
      <c r="AE707" s="1"/>
      <c r="AF707" s="1"/>
      <c r="AH707" s="1"/>
      <c r="AI707" s="1"/>
      <c r="AK707" s="1"/>
      <c r="AL707" s="1"/>
      <c r="AN707" s="1"/>
      <c r="AO707" s="1"/>
    </row>
    <row r="708" spans="5:41" ht="12">
      <c r="E708" s="1"/>
      <c r="G708" s="1"/>
      <c r="I708" s="1"/>
      <c r="K708" s="1"/>
      <c r="M708" s="1"/>
      <c r="O708" s="1"/>
      <c r="Q708" s="1"/>
      <c r="S708" s="1"/>
      <c r="T708" s="1"/>
      <c r="V708" s="1"/>
      <c r="W708" s="1"/>
      <c r="Y708" s="1"/>
      <c r="Z708" s="1"/>
      <c r="AB708" s="1"/>
      <c r="AC708" s="1"/>
      <c r="AE708" s="1"/>
      <c r="AF708" s="1"/>
      <c r="AH708" s="1"/>
      <c r="AI708" s="1"/>
      <c r="AK708" s="1"/>
      <c r="AL708" s="1"/>
      <c r="AN708" s="1"/>
      <c r="AO708" s="1"/>
    </row>
    <row r="709" spans="5:41" ht="12">
      <c r="E709" s="1"/>
      <c r="G709" s="1"/>
      <c r="I709" s="1"/>
      <c r="K709" s="1"/>
      <c r="M709" s="1"/>
      <c r="O709" s="1"/>
      <c r="Q709" s="1"/>
      <c r="S709" s="1"/>
      <c r="T709" s="1"/>
      <c r="V709" s="1"/>
      <c r="W709" s="1"/>
      <c r="Y709" s="1"/>
      <c r="Z709" s="1"/>
      <c r="AB709" s="1"/>
      <c r="AC709" s="1"/>
      <c r="AE709" s="1"/>
      <c r="AF709" s="1"/>
      <c r="AH709" s="1"/>
      <c r="AI709" s="1"/>
      <c r="AK709" s="1"/>
      <c r="AL709" s="1"/>
      <c r="AN709" s="1"/>
      <c r="AO709" s="1"/>
    </row>
    <row r="710" spans="5:41" ht="12">
      <c r="E710" s="1"/>
      <c r="G710" s="1"/>
      <c r="I710" s="1"/>
      <c r="K710" s="1"/>
      <c r="M710" s="1"/>
      <c r="O710" s="1"/>
      <c r="Q710" s="1"/>
      <c r="S710" s="1"/>
      <c r="T710" s="1"/>
      <c r="V710" s="1"/>
      <c r="W710" s="1"/>
      <c r="Y710" s="1"/>
      <c r="Z710" s="1"/>
      <c r="AB710" s="1"/>
      <c r="AC710" s="1"/>
      <c r="AE710" s="1"/>
      <c r="AF710" s="1"/>
      <c r="AH710" s="1"/>
      <c r="AI710" s="1"/>
      <c r="AK710" s="1"/>
      <c r="AL710" s="1"/>
      <c r="AN710" s="1"/>
      <c r="AO710" s="1"/>
    </row>
    <row r="711" spans="5:41" ht="12">
      <c r="E711" s="1"/>
      <c r="G711" s="1"/>
      <c r="I711" s="1"/>
      <c r="K711" s="1"/>
      <c r="M711" s="1"/>
      <c r="O711" s="1"/>
      <c r="Q711" s="1"/>
      <c r="S711" s="1"/>
      <c r="T711" s="1"/>
      <c r="V711" s="1"/>
      <c r="W711" s="1"/>
      <c r="Y711" s="1"/>
      <c r="Z711" s="1"/>
      <c r="AB711" s="1"/>
      <c r="AC711" s="1"/>
      <c r="AE711" s="1"/>
      <c r="AF711" s="1"/>
      <c r="AH711" s="1"/>
      <c r="AI711" s="1"/>
      <c r="AK711" s="1"/>
      <c r="AL711" s="1"/>
      <c r="AN711" s="1"/>
      <c r="AO711" s="1"/>
    </row>
    <row r="712" spans="5:41" ht="12">
      <c r="E712" s="1"/>
      <c r="G712" s="1"/>
      <c r="I712" s="1"/>
      <c r="K712" s="1"/>
      <c r="M712" s="1"/>
      <c r="O712" s="1"/>
      <c r="Q712" s="1"/>
      <c r="S712" s="1"/>
      <c r="T712" s="1"/>
      <c r="V712" s="1"/>
      <c r="W712" s="1"/>
      <c r="Y712" s="1"/>
      <c r="Z712" s="1"/>
      <c r="AB712" s="1"/>
      <c r="AC712" s="1"/>
      <c r="AE712" s="1"/>
      <c r="AF712" s="1"/>
      <c r="AH712" s="1"/>
      <c r="AI712" s="1"/>
      <c r="AK712" s="1"/>
      <c r="AL712" s="1"/>
      <c r="AN712" s="1"/>
      <c r="AO712" s="1"/>
    </row>
    <row r="713" spans="5:41" ht="12">
      <c r="E713" s="1"/>
      <c r="G713" s="1"/>
      <c r="I713" s="1"/>
      <c r="K713" s="1"/>
      <c r="M713" s="1"/>
      <c r="O713" s="1"/>
      <c r="Q713" s="1"/>
      <c r="S713" s="1"/>
      <c r="T713" s="1"/>
      <c r="V713" s="1"/>
      <c r="W713" s="1"/>
      <c r="Y713" s="1"/>
      <c r="Z713" s="1"/>
      <c r="AB713" s="1"/>
      <c r="AC713" s="1"/>
      <c r="AE713" s="1"/>
      <c r="AF713" s="1"/>
      <c r="AH713" s="1"/>
      <c r="AI713" s="1"/>
      <c r="AK713" s="1"/>
      <c r="AL713" s="1"/>
      <c r="AN713" s="1"/>
      <c r="AO713" s="1"/>
    </row>
    <row r="714" spans="5:41" ht="12">
      <c r="E714" s="1"/>
      <c r="G714" s="1"/>
      <c r="I714" s="1"/>
      <c r="K714" s="1"/>
      <c r="M714" s="1"/>
      <c r="O714" s="1"/>
      <c r="Q714" s="1"/>
      <c r="S714" s="1"/>
      <c r="T714" s="1"/>
      <c r="V714" s="1"/>
      <c r="W714" s="1"/>
      <c r="Y714" s="1"/>
      <c r="Z714" s="1"/>
      <c r="AB714" s="1"/>
      <c r="AC714" s="1"/>
      <c r="AE714" s="1"/>
      <c r="AF714" s="1"/>
      <c r="AH714" s="1"/>
      <c r="AI714" s="1"/>
      <c r="AK714" s="1"/>
      <c r="AL714" s="1"/>
      <c r="AN714" s="1"/>
      <c r="AO714" s="1"/>
    </row>
    <row r="715" spans="5:41" ht="12">
      <c r="E715" s="1"/>
      <c r="G715" s="1"/>
      <c r="I715" s="1"/>
      <c r="K715" s="1"/>
      <c r="M715" s="1"/>
      <c r="O715" s="1"/>
      <c r="Q715" s="1"/>
      <c r="S715" s="1"/>
      <c r="T715" s="1"/>
      <c r="V715" s="1"/>
      <c r="W715" s="1"/>
      <c r="Y715" s="1"/>
      <c r="Z715" s="1"/>
      <c r="AB715" s="1"/>
      <c r="AC715" s="1"/>
      <c r="AE715" s="1"/>
      <c r="AF715" s="1"/>
      <c r="AH715" s="1"/>
      <c r="AI715" s="1"/>
      <c r="AK715" s="1"/>
      <c r="AL715" s="1"/>
      <c r="AN715" s="1"/>
      <c r="AO715" s="1"/>
    </row>
    <row r="716" spans="5:41" ht="12">
      <c r="E716" s="1"/>
      <c r="G716" s="1"/>
      <c r="I716" s="1"/>
      <c r="K716" s="1"/>
      <c r="M716" s="1"/>
      <c r="O716" s="1"/>
      <c r="Q716" s="1"/>
      <c r="S716" s="1"/>
      <c r="T716" s="1"/>
      <c r="V716" s="1"/>
      <c r="W716" s="1"/>
      <c r="Y716" s="1"/>
      <c r="Z716" s="1"/>
      <c r="AB716" s="1"/>
      <c r="AC716" s="1"/>
      <c r="AE716" s="1"/>
      <c r="AF716" s="1"/>
      <c r="AH716" s="1"/>
      <c r="AI716" s="1"/>
      <c r="AK716" s="1"/>
      <c r="AL716" s="1"/>
      <c r="AN716" s="1"/>
      <c r="AO716" s="1"/>
    </row>
    <row r="717" spans="5:41" ht="12">
      <c r="E717" s="1"/>
      <c r="G717" s="1"/>
      <c r="I717" s="1"/>
      <c r="K717" s="1"/>
      <c r="M717" s="1"/>
      <c r="O717" s="1"/>
      <c r="Q717" s="1"/>
      <c r="S717" s="1"/>
      <c r="T717" s="1"/>
      <c r="V717" s="1"/>
      <c r="W717" s="1"/>
      <c r="Y717" s="1"/>
      <c r="Z717" s="1"/>
      <c r="AB717" s="1"/>
      <c r="AC717" s="1"/>
      <c r="AE717" s="1"/>
      <c r="AF717" s="1"/>
      <c r="AH717" s="1"/>
      <c r="AI717" s="1"/>
      <c r="AK717" s="1"/>
      <c r="AL717" s="1"/>
      <c r="AN717" s="1"/>
      <c r="AO717" s="1"/>
    </row>
    <row r="718" spans="5:41" ht="12">
      <c r="E718" s="1"/>
      <c r="G718" s="1"/>
      <c r="I718" s="1"/>
      <c r="K718" s="1"/>
      <c r="M718" s="1"/>
      <c r="O718" s="1"/>
      <c r="Q718" s="1"/>
      <c r="S718" s="1"/>
      <c r="T718" s="1"/>
      <c r="V718" s="1"/>
      <c r="W718" s="1"/>
      <c r="Y718" s="1"/>
      <c r="Z718" s="1"/>
      <c r="AB718" s="1"/>
      <c r="AC718" s="1"/>
      <c r="AE718" s="1"/>
      <c r="AF718" s="1"/>
      <c r="AH718" s="1"/>
      <c r="AI718" s="1"/>
      <c r="AK718" s="1"/>
      <c r="AL718" s="1"/>
      <c r="AN718" s="1"/>
      <c r="AO718" s="1"/>
    </row>
    <row r="719" spans="5:41" ht="12">
      <c r="E719" s="1"/>
      <c r="G719" s="1"/>
      <c r="I719" s="1"/>
      <c r="K719" s="1"/>
      <c r="M719" s="1"/>
      <c r="O719" s="1"/>
      <c r="Q719" s="1"/>
      <c r="S719" s="1"/>
      <c r="T719" s="1"/>
      <c r="V719" s="1"/>
      <c r="W719" s="1"/>
      <c r="Y719" s="1"/>
      <c r="Z719" s="1"/>
      <c r="AB719" s="1"/>
      <c r="AC719" s="1"/>
      <c r="AE719" s="1"/>
      <c r="AF719" s="1"/>
      <c r="AH719" s="1"/>
      <c r="AI719" s="1"/>
      <c r="AK719" s="1"/>
      <c r="AL719" s="1"/>
      <c r="AN719" s="1"/>
      <c r="AO719" s="1"/>
    </row>
    <row r="720" spans="5:41" ht="12">
      <c r="E720" s="1"/>
      <c r="G720" s="1"/>
      <c r="I720" s="1"/>
      <c r="K720" s="1"/>
      <c r="M720" s="1"/>
      <c r="O720" s="1"/>
      <c r="Q720" s="1"/>
      <c r="S720" s="1"/>
      <c r="T720" s="1"/>
      <c r="V720" s="1"/>
      <c r="W720" s="1"/>
      <c r="Y720" s="1"/>
      <c r="Z720" s="1"/>
      <c r="AB720" s="1"/>
      <c r="AC720" s="1"/>
      <c r="AE720" s="1"/>
      <c r="AF720" s="1"/>
      <c r="AH720" s="1"/>
      <c r="AI720" s="1"/>
      <c r="AK720" s="1"/>
      <c r="AL720" s="1"/>
      <c r="AN720" s="1"/>
      <c r="AO720" s="1"/>
    </row>
    <row r="721" spans="5:41" ht="12">
      <c r="E721" s="1"/>
      <c r="G721" s="1"/>
      <c r="I721" s="1"/>
      <c r="K721" s="1"/>
      <c r="M721" s="1"/>
      <c r="O721" s="1"/>
      <c r="Q721" s="1"/>
      <c r="S721" s="1"/>
      <c r="T721" s="1"/>
      <c r="V721" s="1"/>
      <c r="W721" s="1"/>
      <c r="Y721" s="1"/>
      <c r="Z721" s="1"/>
      <c r="AB721" s="1"/>
      <c r="AC721" s="1"/>
      <c r="AE721" s="1"/>
      <c r="AF721" s="1"/>
      <c r="AH721" s="1"/>
      <c r="AI721" s="1"/>
      <c r="AK721" s="1"/>
      <c r="AL721" s="1"/>
      <c r="AN721" s="1"/>
      <c r="AO721" s="1"/>
    </row>
    <row r="722" spans="5:41" ht="12">
      <c r="E722" s="1"/>
      <c r="G722" s="1"/>
      <c r="I722" s="1"/>
      <c r="K722" s="1"/>
      <c r="M722" s="1"/>
      <c r="O722" s="1"/>
      <c r="Q722" s="1"/>
      <c r="S722" s="1"/>
      <c r="T722" s="1"/>
      <c r="V722" s="1"/>
      <c r="W722" s="1"/>
      <c r="Y722" s="1"/>
      <c r="Z722" s="1"/>
      <c r="AB722" s="1"/>
      <c r="AC722" s="1"/>
      <c r="AE722" s="1"/>
      <c r="AF722" s="1"/>
      <c r="AH722" s="1"/>
      <c r="AI722" s="1"/>
      <c r="AK722" s="1"/>
      <c r="AL722" s="1"/>
      <c r="AN722" s="1"/>
      <c r="AO722" s="1"/>
    </row>
    <row r="723" spans="5:41" ht="12">
      <c r="E723" s="1"/>
      <c r="G723" s="1"/>
      <c r="I723" s="1"/>
      <c r="K723" s="1"/>
      <c r="M723" s="1"/>
      <c r="O723" s="1"/>
      <c r="Q723" s="1"/>
      <c r="S723" s="1"/>
      <c r="T723" s="1"/>
      <c r="V723" s="1"/>
      <c r="W723" s="1"/>
      <c r="Y723" s="1"/>
      <c r="Z723" s="1"/>
      <c r="AB723" s="1"/>
      <c r="AC723" s="1"/>
      <c r="AE723" s="1"/>
      <c r="AF723" s="1"/>
      <c r="AH723" s="1"/>
      <c r="AI723" s="1"/>
      <c r="AK723" s="1"/>
      <c r="AL723" s="1"/>
      <c r="AN723" s="1"/>
      <c r="AO723" s="1"/>
    </row>
    <row r="724" spans="5:41" ht="12">
      <c r="E724" s="1"/>
      <c r="G724" s="1"/>
      <c r="I724" s="1"/>
      <c r="K724" s="1"/>
      <c r="M724" s="1"/>
      <c r="O724" s="1"/>
      <c r="Q724" s="1"/>
      <c r="S724" s="1"/>
      <c r="T724" s="1"/>
      <c r="V724" s="1"/>
      <c r="W724" s="1"/>
      <c r="Y724" s="1"/>
      <c r="Z724" s="1"/>
      <c r="AB724" s="1"/>
      <c r="AC724" s="1"/>
      <c r="AE724" s="1"/>
      <c r="AF724" s="1"/>
      <c r="AH724" s="1"/>
      <c r="AI724" s="1"/>
      <c r="AK724" s="1"/>
      <c r="AL724" s="1"/>
      <c r="AN724" s="1"/>
      <c r="AO724" s="1"/>
    </row>
    <row r="725" spans="5:41" ht="12">
      <c r="E725" s="1"/>
      <c r="G725" s="1"/>
      <c r="I725" s="1"/>
      <c r="K725" s="1"/>
      <c r="M725" s="1"/>
      <c r="O725" s="1"/>
      <c r="Q725" s="1"/>
      <c r="S725" s="1"/>
      <c r="T725" s="1"/>
      <c r="V725" s="1"/>
      <c r="W725" s="1"/>
      <c r="Y725" s="1"/>
      <c r="Z725" s="1"/>
      <c r="AB725" s="1"/>
      <c r="AC725" s="1"/>
      <c r="AE725" s="1"/>
      <c r="AF725" s="1"/>
      <c r="AH725" s="1"/>
      <c r="AI725" s="1"/>
      <c r="AK725" s="1"/>
      <c r="AL725" s="1"/>
      <c r="AN725" s="1"/>
      <c r="AO725" s="1"/>
    </row>
    <row r="726" spans="5:41" ht="12">
      <c r="E726" s="1"/>
      <c r="G726" s="1"/>
      <c r="I726" s="1"/>
      <c r="K726" s="1"/>
      <c r="M726" s="1"/>
      <c r="O726" s="1"/>
      <c r="Q726" s="1"/>
      <c r="S726" s="1"/>
      <c r="T726" s="1"/>
      <c r="V726" s="1"/>
      <c r="W726" s="1"/>
      <c r="Y726" s="1"/>
      <c r="Z726" s="1"/>
      <c r="AB726" s="1"/>
      <c r="AC726" s="1"/>
      <c r="AE726" s="1"/>
      <c r="AF726" s="1"/>
      <c r="AH726" s="1"/>
      <c r="AI726" s="1"/>
      <c r="AK726" s="1"/>
      <c r="AL726" s="1"/>
      <c r="AN726" s="1"/>
      <c r="AO726" s="1"/>
    </row>
    <row r="727" spans="5:41" ht="12">
      <c r="E727" s="1"/>
      <c r="G727" s="1"/>
      <c r="I727" s="1"/>
      <c r="K727" s="1"/>
      <c r="M727" s="1"/>
      <c r="O727" s="1"/>
      <c r="Q727" s="1"/>
      <c r="S727" s="1"/>
      <c r="T727" s="1"/>
      <c r="V727" s="1"/>
      <c r="W727" s="1"/>
      <c r="Y727" s="1"/>
      <c r="Z727" s="1"/>
      <c r="AB727" s="1"/>
      <c r="AC727" s="1"/>
      <c r="AE727" s="1"/>
      <c r="AF727" s="1"/>
      <c r="AH727" s="1"/>
      <c r="AI727" s="1"/>
      <c r="AK727" s="1"/>
      <c r="AL727" s="1"/>
      <c r="AN727" s="1"/>
      <c r="AO727" s="1"/>
    </row>
    <row r="728" spans="5:41" ht="12">
      <c r="E728" s="1"/>
      <c r="G728" s="1"/>
      <c r="I728" s="1"/>
      <c r="K728" s="1"/>
      <c r="M728" s="1"/>
      <c r="O728" s="1"/>
      <c r="Q728" s="1"/>
      <c r="S728" s="1"/>
      <c r="T728" s="1"/>
      <c r="V728" s="1"/>
      <c r="W728" s="1"/>
      <c r="Y728" s="1"/>
      <c r="Z728" s="1"/>
      <c r="AB728" s="1"/>
      <c r="AC728" s="1"/>
      <c r="AE728" s="1"/>
      <c r="AF728" s="1"/>
      <c r="AH728" s="1"/>
      <c r="AI728" s="1"/>
      <c r="AK728" s="1"/>
      <c r="AL728" s="1"/>
      <c r="AN728" s="1"/>
      <c r="AO728" s="1"/>
    </row>
    <row r="729" spans="5:41" ht="12">
      <c r="E729" s="1"/>
      <c r="G729" s="1"/>
      <c r="I729" s="1"/>
      <c r="K729" s="1"/>
      <c r="M729" s="1"/>
      <c r="O729" s="1"/>
      <c r="Q729" s="1"/>
      <c r="S729" s="1"/>
      <c r="T729" s="1"/>
      <c r="V729" s="1"/>
      <c r="W729" s="1"/>
      <c r="Y729" s="1"/>
      <c r="Z729" s="1"/>
      <c r="AB729" s="1"/>
      <c r="AC729" s="1"/>
      <c r="AE729" s="1"/>
      <c r="AF729" s="1"/>
      <c r="AH729" s="1"/>
      <c r="AI729" s="1"/>
      <c r="AK729" s="1"/>
      <c r="AL729" s="1"/>
      <c r="AN729" s="1"/>
      <c r="AO729" s="1"/>
    </row>
    <row r="730" spans="5:41" ht="12">
      <c r="E730" s="1"/>
      <c r="G730" s="1"/>
      <c r="I730" s="1"/>
      <c r="K730" s="1"/>
      <c r="M730" s="1"/>
      <c r="O730" s="1"/>
      <c r="Q730" s="1"/>
      <c r="S730" s="1"/>
      <c r="T730" s="1"/>
      <c r="V730" s="1"/>
      <c r="W730" s="1"/>
      <c r="Y730" s="1"/>
      <c r="Z730" s="1"/>
      <c r="AB730" s="1"/>
      <c r="AC730" s="1"/>
      <c r="AE730" s="1"/>
      <c r="AF730" s="1"/>
      <c r="AH730" s="1"/>
      <c r="AI730" s="1"/>
      <c r="AK730" s="1"/>
      <c r="AL730" s="1"/>
      <c r="AN730" s="1"/>
      <c r="AO730" s="1"/>
    </row>
    <row r="731" spans="5:41" ht="12">
      <c r="E731" s="1"/>
      <c r="G731" s="1"/>
      <c r="I731" s="1"/>
      <c r="K731" s="1"/>
      <c r="M731" s="1"/>
      <c r="O731" s="1"/>
      <c r="Q731" s="1"/>
      <c r="S731" s="1"/>
      <c r="T731" s="1"/>
      <c r="V731" s="1"/>
      <c r="W731" s="1"/>
      <c r="Y731" s="1"/>
      <c r="Z731" s="1"/>
      <c r="AB731" s="1"/>
      <c r="AC731" s="1"/>
      <c r="AE731" s="1"/>
      <c r="AF731" s="1"/>
      <c r="AH731" s="1"/>
      <c r="AI731" s="1"/>
      <c r="AK731" s="1"/>
      <c r="AL731" s="1"/>
      <c r="AN731" s="1"/>
      <c r="AO731" s="1"/>
    </row>
    <row r="732" spans="5:41" ht="12">
      <c r="E732" s="1"/>
      <c r="G732" s="1"/>
      <c r="I732" s="1"/>
      <c r="K732" s="1"/>
      <c r="M732" s="1"/>
      <c r="O732" s="1"/>
      <c r="Q732" s="1"/>
      <c r="S732" s="1"/>
      <c r="T732" s="1"/>
      <c r="V732" s="1"/>
      <c r="W732" s="1"/>
      <c r="Y732" s="1"/>
      <c r="Z732" s="1"/>
      <c r="AB732" s="1"/>
      <c r="AC732" s="1"/>
      <c r="AE732" s="1"/>
      <c r="AF732" s="1"/>
      <c r="AH732" s="1"/>
      <c r="AI732" s="1"/>
      <c r="AK732" s="1"/>
      <c r="AL732" s="1"/>
      <c r="AN732" s="1"/>
      <c r="AO732" s="1"/>
    </row>
    <row r="733" spans="5:41" ht="12">
      <c r="E733" s="1"/>
      <c r="G733" s="1"/>
      <c r="I733" s="1"/>
      <c r="K733" s="1"/>
      <c r="M733" s="1"/>
      <c r="O733" s="1"/>
      <c r="Q733" s="1"/>
      <c r="S733" s="1"/>
      <c r="T733" s="1"/>
      <c r="V733" s="1"/>
      <c r="W733" s="1"/>
      <c r="Y733" s="1"/>
      <c r="Z733" s="1"/>
      <c r="AB733" s="1"/>
      <c r="AC733" s="1"/>
      <c r="AE733" s="1"/>
      <c r="AF733" s="1"/>
      <c r="AH733" s="1"/>
      <c r="AI733" s="1"/>
      <c r="AK733" s="1"/>
      <c r="AL733" s="1"/>
      <c r="AN733" s="1"/>
      <c r="AO733" s="1"/>
    </row>
    <row r="734" spans="5:41" ht="12">
      <c r="E734" s="1"/>
      <c r="G734" s="1"/>
      <c r="I734" s="1"/>
      <c r="K734" s="1"/>
      <c r="M734" s="1"/>
      <c r="O734" s="1"/>
      <c r="Q734" s="1"/>
      <c r="S734" s="1"/>
      <c r="T734" s="1"/>
      <c r="V734" s="1"/>
      <c r="W734" s="1"/>
      <c r="Y734" s="1"/>
      <c r="Z734" s="1"/>
      <c r="AB734" s="1"/>
      <c r="AC734" s="1"/>
      <c r="AE734" s="1"/>
      <c r="AF734" s="1"/>
      <c r="AH734" s="1"/>
      <c r="AI734" s="1"/>
      <c r="AK734" s="1"/>
      <c r="AL734" s="1"/>
      <c r="AN734" s="1"/>
      <c r="AO734" s="1"/>
    </row>
    <row r="735" spans="5:41" ht="12">
      <c r="E735" s="1"/>
      <c r="G735" s="1"/>
      <c r="I735" s="1"/>
      <c r="K735" s="1"/>
      <c r="M735" s="1"/>
      <c r="O735" s="1"/>
      <c r="Q735" s="1"/>
      <c r="S735" s="1"/>
      <c r="T735" s="1"/>
      <c r="V735" s="1"/>
      <c r="W735" s="1"/>
      <c r="Y735" s="1"/>
      <c r="Z735" s="1"/>
      <c r="AB735" s="1"/>
      <c r="AC735" s="1"/>
      <c r="AE735" s="1"/>
      <c r="AF735" s="1"/>
      <c r="AH735" s="1"/>
      <c r="AI735" s="1"/>
      <c r="AK735" s="1"/>
      <c r="AL735" s="1"/>
      <c r="AN735" s="1"/>
      <c r="AO735" s="1"/>
    </row>
    <row r="736" spans="5:41" ht="12">
      <c r="E736" s="1"/>
      <c r="G736" s="1"/>
      <c r="I736" s="1"/>
      <c r="K736" s="1"/>
      <c r="M736" s="1"/>
      <c r="O736" s="1"/>
      <c r="Q736" s="1"/>
      <c r="S736" s="1"/>
      <c r="T736" s="1"/>
      <c r="V736" s="1"/>
      <c r="W736" s="1"/>
      <c r="Y736" s="1"/>
      <c r="Z736" s="1"/>
      <c r="AB736" s="1"/>
      <c r="AC736" s="1"/>
      <c r="AE736" s="1"/>
      <c r="AF736" s="1"/>
      <c r="AH736" s="1"/>
      <c r="AI736" s="1"/>
      <c r="AK736" s="1"/>
      <c r="AL736" s="1"/>
      <c r="AN736" s="1"/>
      <c r="AO736" s="1"/>
    </row>
    <row r="737" spans="5:41" ht="12">
      <c r="E737" s="1"/>
      <c r="G737" s="1"/>
      <c r="I737" s="1"/>
      <c r="K737" s="1"/>
      <c r="M737" s="1"/>
      <c r="O737" s="1"/>
      <c r="Q737" s="1"/>
      <c r="S737" s="1"/>
      <c r="T737" s="1"/>
      <c r="V737" s="1"/>
      <c r="W737" s="1"/>
      <c r="Y737" s="1"/>
      <c r="Z737" s="1"/>
      <c r="AB737" s="1"/>
      <c r="AC737" s="1"/>
      <c r="AE737" s="1"/>
      <c r="AF737" s="1"/>
      <c r="AH737" s="1"/>
      <c r="AI737" s="1"/>
      <c r="AK737" s="1"/>
      <c r="AL737" s="1"/>
      <c r="AN737" s="1"/>
      <c r="AO737" s="1"/>
    </row>
    <row r="738" spans="5:41" ht="12">
      <c r="E738" s="1"/>
      <c r="G738" s="1"/>
      <c r="I738" s="1"/>
      <c r="K738" s="1"/>
      <c r="M738" s="1"/>
      <c r="O738" s="1"/>
      <c r="Q738" s="1"/>
      <c r="S738" s="1"/>
      <c r="T738" s="1"/>
      <c r="V738" s="1"/>
      <c r="W738" s="1"/>
      <c r="Y738" s="1"/>
      <c r="Z738" s="1"/>
      <c r="AB738" s="1"/>
      <c r="AC738" s="1"/>
      <c r="AE738" s="1"/>
      <c r="AF738" s="1"/>
      <c r="AH738" s="1"/>
      <c r="AI738" s="1"/>
      <c r="AK738" s="1"/>
      <c r="AL738" s="1"/>
      <c r="AN738" s="1"/>
      <c r="AO738" s="1"/>
    </row>
    <row r="739" spans="5:41" ht="12">
      <c r="E739" s="1"/>
      <c r="G739" s="1"/>
      <c r="I739" s="1"/>
      <c r="K739" s="1"/>
      <c r="M739" s="1"/>
      <c r="O739" s="1"/>
      <c r="Q739" s="1"/>
      <c r="S739" s="1"/>
      <c r="T739" s="1"/>
      <c r="V739" s="1"/>
      <c r="W739" s="1"/>
      <c r="Y739" s="1"/>
      <c r="Z739" s="1"/>
      <c r="AB739" s="1"/>
      <c r="AC739" s="1"/>
      <c r="AE739" s="1"/>
      <c r="AF739" s="1"/>
      <c r="AH739" s="1"/>
      <c r="AI739" s="1"/>
      <c r="AK739" s="1"/>
      <c r="AL739" s="1"/>
      <c r="AN739" s="1"/>
      <c r="AO739" s="1"/>
    </row>
    <row r="740" spans="5:41" ht="12">
      <c r="E740" s="1"/>
      <c r="G740" s="1"/>
      <c r="I740" s="1"/>
      <c r="K740" s="1"/>
      <c r="M740" s="1"/>
      <c r="O740" s="1"/>
      <c r="Q740" s="1"/>
      <c r="S740" s="1"/>
      <c r="T740" s="1"/>
      <c r="V740" s="1"/>
      <c r="W740" s="1"/>
      <c r="Y740" s="1"/>
      <c r="Z740" s="1"/>
      <c r="AB740" s="1"/>
      <c r="AC740" s="1"/>
      <c r="AE740" s="1"/>
      <c r="AF740" s="1"/>
      <c r="AH740" s="1"/>
      <c r="AI740" s="1"/>
      <c r="AK740" s="1"/>
      <c r="AL740" s="1"/>
      <c r="AN740" s="1"/>
      <c r="AO740" s="1"/>
    </row>
    <row r="741" spans="5:41" ht="12">
      <c r="E741" s="1"/>
      <c r="G741" s="1"/>
      <c r="I741" s="1"/>
      <c r="K741" s="1"/>
      <c r="M741" s="1"/>
      <c r="O741" s="1"/>
      <c r="Q741" s="1"/>
      <c r="S741" s="1"/>
      <c r="T741" s="1"/>
      <c r="V741" s="1"/>
      <c r="W741" s="1"/>
      <c r="Y741" s="1"/>
      <c r="Z741" s="1"/>
      <c r="AB741" s="1"/>
      <c r="AC741" s="1"/>
      <c r="AE741" s="1"/>
      <c r="AF741" s="1"/>
      <c r="AH741" s="1"/>
      <c r="AI741" s="1"/>
      <c r="AK741" s="1"/>
      <c r="AL741" s="1"/>
      <c r="AN741" s="1"/>
      <c r="AO741" s="1"/>
    </row>
    <row r="742" spans="5:41" ht="12">
      <c r="E742" s="1"/>
      <c r="G742" s="1"/>
      <c r="I742" s="1"/>
      <c r="K742" s="1"/>
      <c r="M742" s="1"/>
      <c r="O742" s="1"/>
      <c r="Q742" s="1"/>
      <c r="S742" s="1"/>
      <c r="T742" s="1"/>
      <c r="V742" s="1"/>
      <c r="W742" s="1"/>
      <c r="Y742" s="1"/>
      <c r="Z742" s="1"/>
      <c r="AB742" s="1"/>
      <c r="AC742" s="1"/>
      <c r="AE742" s="1"/>
      <c r="AF742" s="1"/>
      <c r="AH742" s="1"/>
      <c r="AI742" s="1"/>
      <c r="AK742" s="1"/>
      <c r="AL742" s="1"/>
      <c r="AN742" s="1"/>
      <c r="AO742" s="1"/>
    </row>
    <row r="743" spans="5:41" ht="12">
      <c r="E743" s="1"/>
      <c r="G743" s="1"/>
      <c r="I743" s="1"/>
      <c r="K743" s="1"/>
      <c r="M743" s="1"/>
      <c r="O743" s="1"/>
      <c r="Q743" s="1"/>
      <c r="S743" s="1"/>
      <c r="T743" s="1"/>
      <c r="V743" s="1"/>
      <c r="W743" s="1"/>
      <c r="Y743" s="1"/>
      <c r="Z743" s="1"/>
      <c r="AB743" s="1"/>
      <c r="AC743" s="1"/>
      <c r="AE743" s="1"/>
      <c r="AF743" s="1"/>
      <c r="AH743" s="1"/>
      <c r="AI743" s="1"/>
      <c r="AK743" s="1"/>
      <c r="AL743" s="1"/>
      <c r="AN743" s="1"/>
      <c r="AO743" s="1"/>
    </row>
    <row r="744" spans="5:41" ht="12">
      <c r="E744" s="1"/>
      <c r="G744" s="1"/>
      <c r="I744" s="1"/>
      <c r="K744" s="1"/>
      <c r="M744" s="1"/>
      <c r="O744" s="1"/>
      <c r="Q744" s="1"/>
      <c r="S744" s="1"/>
      <c r="T744" s="1"/>
      <c r="V744" s="1"/>
      <c r="W744" s="1"/>
      <c r="Y744" s="1"/>
      <c r="Z744" s="1"/>
      <c r="AB744" s="1"/>
      <c r="AC744" s="1"/>
      <c r="AE744" s="1"/>
      <c r="AF744" s="1"/>
      <c r="AH744" s="1"/>
      <c r="AI744" s="1"/>
      <c r="AK744" s="1"/>
      <c r="AL744" s="1"/>
      <c r="AN744" s="1"/>
      <c r="AO744" s="1"/>
    </row>
    <row r="745" spans="5:41" ht="12">
      <c r="E745" s="1"/>
      <c r="G745" s="1"/>
      <c r="I745" s="1"/>
      <c r="K745" s="1"/>
      <c r="M745" s="1"/>
      <c r="O745" s="1"/>
      <c r="Q745" s="1"/>
      <c r="S745" s="1"/>
      <c r="T745" s="1"/>
      <c r="V745" s="1"/>
      <c r="W745" s="1"/>
      <c r="Y745" s="1"/>
      <c r="Z745" s="1"/>
      <c r="AB745" s="1"/>
      <c r="AC745" s="1"/>
      <c r="AE745" s="1"/>
      <c r="AF745" s="1"/>
      <c r="AH745" s="1"/>
      <c r="AI745" s="1"/>
      <c r="AK745" s="1"/>
      <c r="AL745" s="1"/>
      <c r="AN745" s="1"/>
      <c r="AO745" s="1"/>
    </row>
    <row r="746" spans="5:41" ht="12">
      <c r="E746" s="1"/>
      <c r="G746" s="1"/>
      <c r="I746" s="1"/>
      <c r="K746" s="1"/>
      <c r="M746" s="1"/>
      <c r="O746" s="1"/>
      <c r="Q746" s="1"/>
      <c r="S746" s="1"/>
      <c r="T746" s="1"/>
      <c r="V746" s="1"/>
      <c r="W746" s="1"/>
      <c r="Y746" s="1"/>
      <c r="Z746" s="1"/>
      <c r="AB746" s="1"/>
      <c r="AC746" s="1"/>
      <c r="AE746" s="1"/>
      <c r="AF746" s="1"/>
      <c r="AH746" s="1"/>
      <c r="AI746" s="1"/>
      <c r="AK746" s="1"/>
      <c r="AL746" s="1"/>
      <c r="AN746" s="1"/>
      <c r="AO746" s="1"/>
    </row>
    <row r="747" spans="5:41" ht="12">
      <c r="E747" s="1"/>
      <c r="G747" s="1"/>
      <c r="I747" s="1"/>
      <c r="K747" s="1"/>
      <c r="M747" s="1"/>
      <c r="O747" s="1"/>
      <c r="Q747" s="1"/>
      <c r="S747" s="1"/>
      <c r="T747" s="1"/>
      <c r="V747" s="1"/>
      <c r="W747" s="1"/>
      <c r="Y747" s="1"/>
      <c r="Z747" s="1"/>
      <c r="AB747" s="1"/>
      <c r="AC747" s="1"/>
      <c r="AE747" s="1"/>
      <c r="AF747" s="1"/>
      <c r="AH747" s="1"/>
      <c r="AI747" s="1"/>
      <c r="AK747" s="1"/>
      <c r="AL747" s="1"/>
      <c r="AN747" s="1"/>
      <c r="AO747" s="1"/>
    </row>
    <row r="748" spans="5:41" ht="12">
      <c r="E748" s="1"/>
      <c r="G748" s="1"/>
      <c r="I748" s="1"/>
      <c r="K748" s="1"/>
      <c r="M748" s="1"/>
      <c r="O748" s="1"/>
      <c r="Q748" s="1"/>
      <c r="S748" s="1"/>
      <c r="T748" s="1"/>
      <c r="V748" s="1"/>
      <c r="W748" s="1"/>
      <c r="Y748" s="1"/>
      <c r="Z748" s="1"/>
      <c r="AB748" s="1"/>
      <c r="AC748" s="1"/>
      <c r="AE748" s="1"/>
      <c r="AF748" s="1"/>
      <c r="AH748" s="1"/>
      <c r="AI748" s="1"/>
      <c r="AK748" s="1"/>
      <c r="AL748" s="1"/>
      <c r="AN748" s="1"/>
      <c r="AO748" s="1"/>
    </row>
    <row r="749" spans="5:41" ht="12">
      <c r="E749" s="1"/>
      <c r="G749" s="1"/>
      <c r="I749" s="1"/>
      <c r="K749" s="1"/>
      <c r="M749" s="1"/>
      <c r="O749" s="1"/>
      <c r="Q749" s="1"/>
      <c r="S749" s="1"/>
      <c r="T749" s="1"/>
      <c r="V749" s="1"/>
      <c r="W749" s="1"/>
      <c r="Y749" s="1"/>
      <c r="Z749" s="1"/>
      <c r="AB749" s="1"/>
      <c r="AC749" s="1"/>
      <c r="AE749" s="1"/>
      <c r="AF749" s="1"/>
      <c r="AH749" s="1"/>
      <c r="AI749" s="1"/>
      <c r="AK749" s="1"/>
      <c r="AL749" s="1"/>
      <c r="AN749" s="1"/>
      <c r="AO749" s="1"/>
    </row>
    <row r="750" spans="5:41" ht="12">
      <c r="E750" s="1"/>
      <c r="G750" s="1"/>
      <c r="I750" s="1"/>
      <c r="K750" s="1"/>
      <c r="M750" s="1"/>
      <c r="O750" s="1"/>
      <c r="Q750" s="1"/>
      <c r="S750" s="1"/>
      <c r="T750" s="1"/>
      <c r="V750" s="1"/>
      <c r="W750" s="1"/>
      <c r="Y750" s="1"/>
      <c r="Z750" s="1"/>
      <c r="AB750" s="1"/>
      <c r="AC750" s="1"/>
      <c r="AE750" s="1"/>
      <c r="AF750" s="1"/>
      <c r="AH750" s="1"/>
      <c r="AI750" s="1"/>
      <c r="AK750" s="1"/>
      <c r="AL750" s="1"/>
      <c r="AN750" s="1"/>
      <c r="AO750" s="1"/>
    </row>
    <row r="751" spans="5:41" ht="12">
      <c r="E751" s="1"/>
      <c r="G751" s="1"/>
      <c r="I751" s="1"/>
      <c r="K751" s="1"/>
      <c r="M751" s="1"/>
      <c r="O751" s="1"/>
      <c r="Q751" s="1"/>
      <c r="S751" s="1"/>
      <c r="T751" s="1"/>
      <c r="V751" s="1"/>
      <c r="W751" s="1"/>
      <c r="Y751" s="1"/>
      <c r="Z751" s="1"/>
      <c r="AB751" s="1"/>
      <c r="AC751" s="1"/>
      <c r="AE751" s="1"/>
      <c r="AF751" s="1"/>
      <c r="AH751" s="1"/>
      <c r="AI751" s="1"/>
      <c r="AK751" s="1"/>
      <c r="AL751" s="1"/>
      <c r="AN751" s="1"/>
      <c r="AO751" s="1"/>
    </row>
    <row r="752" spans="5:41" ht="12">
      <c r="E752" s="1"/>
      <c r="G752" s="1"/>
      <c r="I752" s="1"/>
      <c r="K752" s="1"/>
      <c r="M752" s="1"/>
      <c r="O752" s="1"/>
      <c r="Q752" s="1"/>
      <c r="S752" s="1"/>
      <c r="T752" s="1"/>
      <c r="V752" s="1"/>
      <c r="W752" s="1"/>
      <c r="Y752" s="1"/>
      <c r="Z752" s="1"/>
      <c r="AB752" s="1"/>
      <c r="AC752" s="1"/>
      <c r="AE752" s="1"/>
      <c r="AF752" s="1"/>
      <c r="AH752" s="1"/>
      <c r="AI752" s="1"/>
      <c r="AK752" s="1"/>
      <c r="AL752" s="1"/>
      <c r="AN752" s="1"/>
      <c r="AO752" s="1"/>
    </row>
    <row r="753" spans="5:41" ht="12">
      <c r="E753" s="1"/>
      <c r="G753" s="1"/>
      <c r="I753" s="1"/>
      <c r="K753" s="1"/>
      <c r="M753" s="1"/>
      <c r="O753" s="1"/>
      <c r="Q753" s="1"/>
      <c r="S753" s="1"/>
      <c r="T753" s="1"/>
      <c r="V753" s="1"/>
      <c r="W753" s="1"/>
      <c r="Y753" s="1"/>
      <c r="Z753" s="1"/>
      <c r="AB753" s="1"/>
      <c r="AC753" s="1"/>
      <c r="AE753" s="1"/>
      <c r="AF753" s="1"/>
      <c r="AH753" s="1"/>
      <c r="AI753" s="1"/>
      <c r="AK753" s="1"/>
      <c r="AL753" s="1"/>
      <c r="AN753" s="1"/>
      <c r="AO753" s="1"/>
    </row>
    <row r="754" spans="5:41" ht="12">
      <c r="E754" s="1"/>
      <c r="G754" s="1"/>
      <c r="I754" s="1"/>
      <c r="K754" s="1"/>
      <c r="M754" s="1"/>
      <c r="O754" s="1"/>
      <c r="Q754" s="1"/>
      <c r="S754" s="1"/>
      <c r="T754" s="1"/>
      <c r="V754" s="1"/>
      <c r="W754" s="1"/>
      <c r="Y754" s="1"/>
      <c r="Z754" s="1"/>
      <c r="AB754" s="1"/>
      <c r="AC754" s="1"/>
      <c r="AE754" s="1"/>
      <c r="AF754" s="1"/>
      <c r="AH754" s="1"/>
      <c r="AI754" s="1"/>
      <c r="AK754" s="1"/>
      <c r="AL754" s="1"/>
      <c r="AN754" s="1"/>
      <c r="AO754" s="1"/>
    </row>
    <row r="755" spans="5:41" ht="12">
      <c r="E755" s="1"/>
      <c r="G755" s="1"/>
      <c r="I755" s="1"/>
      <c r="K755" s="1"/>
      <c r="M755" s="1"/>
      <c r="O755" s="1"/>
      <c r="Q755" s="1"/>
      <c r="S755" s="1"/>
      <c r="T755" s="1"/>
      <c r="V755" s="1"/>
      <c r="W755" s="1"/>
      <c r="Y755" s="1"/>
      <c r="Z755" s="1"/>
      <c r="AB755" s="1"/>
      <c r="AC755" s="1"/>
      <c r="AE755" s="1"/>
      <c r="AF755" s="1"/>
      <c r="AH755" s="1"/>
      <c r="AI755" s="1"/>
      <c r="AK755" s="1"/>
      <c r="AL755" s="1"/>
      <c r="AN755" s="1"/>
      <c r="AO755" s="1"/>
    </row>
    <row r="756" spans="5:41" ht="12">
      <c r="E756" s="1"/>
      <c r="G756" s="1"/>
      <c r="I756" s="1"/>
      <c r="K756" s="1"/>
      <c r="M756" s="1"/>
      <c r="O756" s="1"/>
      <c r="Q756" s="1"/>
      <c r="S756" s="1"/>
      <c r="T756" s="1"/>
      <c r="V756" s="1"/>
      <c r="W756" s="1"/>
      <c r="Y756" s="1"/>
      <c r="Z756" s="1"/>
      <c r="AB756" s="1"/>
      <c r="AC756" s="1"/>
      <c r="AE756" s="1"/>
      <c r="AF756" s="1"/>
      <c r="AH756" s="1"/>
      <c r="AI756" s="1"/>
      <c r="AK756" s="1"/>
      <c r="AL756" s="1"/>
      <c r="AN756" s="1"/>
      <c r="AO756" s="1"/>
    </row>
    <row r="757" spans="5:41" ht="12">
      <c r="E757" s="1"/>
      <c r="G757" s="1"/>
      <c r="I757" s="1"/>
      <c r="K757" s="1"/>
      <c r="M757" s="1"/>
      <c r="O757" s="1"/>
      <c r="Q757" s="1"/>
      <c r="S757" s="1"/>
      <c r="T757" s="1"/>
      <c r="V757" s="1"/>
      <c r="W757" s="1"/>
      <c r="Y757" s="1"/>
      <c r="Z757" s="1"/>
      <c r="AB757" s="1"/>
      <c r="AC757" s="1"/>
      <c r="AE757" s="1"/>
      <c r="AF757" s="1"/>
      <c r="AH757" s="1"/>
      <c r="AI757" s="1"/>
      <c r="AK757" s="1"/>
      <c r="AL757" s="1"/>
      <c r="AN757" s="1"/>
      <c r="AO757" s="1"/>
    </row>
    <row r="758" spans="5:41" ht="12">
      <c r="E758" s="1"/>
      <c r="G758" s="1"/>
      <c r="I758" s="1"/>
      <c r="K758" s="1"/>
      <c r="M758" s="1"/>
      <c r="O758" s="1"/>
      <c r="Q758" s="1"/>
      <c r="S758" s="1"/>
      <c r="T758" s="1"/>
      <c r="V758" s="1"/>
      <c r="W758" s="1"/>
      <c r="Y758" s="1"/>
      <c r="Z758" s="1"/>
      <c r="AB758" s="1"/>
      <c r="AC758" s="1"/>
      <c r="AE758" s="1"/>
      <c r="AF758" s="1"/>
      <c r="AH758" s="1"/>
      <c r="AI758" s="1"/>
      <c r="AK758" s="1"/>
      <c r="AL758" s="1"/>
      <c r="AN758" s="1"/>
      <c r="AO758" s="1"/>
    </row>
    <row r="759" spans="5:41" ht="12">
      <c r="E759" s="1"/>
      <c r="G759" s="1"/>
      <c r="I759" s="1"/>
      <c r="K759" s="1"/>
      <c r="M759" s="1"/>
      <c r="O759" s="1"/>
      <c r="Q759" s="1"/>
      <c r="S759" s="1"/>
      <c r="T759" s="1"/>
      <c r="V759" s="1"/>
      <c r="W759" s="1"/>
      <c r="Y759" s="1"/>
      <c r="Z759" s="1"/>
      <c r="AB759" s="1"/>
      <c r="AC759" s="1"/>
      <c r="AE759" s="1"/>
      <c r="AF759" s="1"/>
      <c r="AH759" s="1"/>
      <c r="AI759" s="1"/>
      <c r="AK759" s="1"/>
      <c r="AL759" s="1"/>
      <c r="AN759" s="1"/>
      <c r="AO759" s="1"/>
    </row>
    <row r="760" spans="5:41" ht="12">
      <c r="E760" s="1"/>
      <c r="G760" s="1"/>
      <c r="I760" s="1"/>
      <c r="K760" s="1"/>
      <c r="M760" s="1"/>
      <c r="O760" s="1"/>
      <c r="Q760" s="1"/>
      <c r="S760" s="1"/>
      <c r="T760" s="1"/>
      <c r="V760" s="1"/>
      <c r="W760" s="1"/>
      <c r="Y760" s="1"/>
      <c r="Z760" s="1"/>
      <c r="AB760" s="1"/>
      <c r="AC760" s="1"/>
      <c r="AE760" s="1"/>
      <c r="AF760" s="1"/>
      <c r="AH760" s="1"/>
      <c r="AI760" s="1"/>
      <c r="AK760" s="1"/>
      <c r="AL760" s="1"/>
      <c r="AN760" s="1"/>
      <c r="AO760" s="1"/>
    </row>
    <row r="761" spans="5:41" ht="12">
      <c r="E761" s="1"/>
      <c r="G761" s="1"/>
      <c r="I761" s="1"/>
      <c r="K761" s="1"/>
      <c r="M761" s="1"/>
      <c r="O761" s="1"/>
      <c r="Q761" s="1"/>
      <c r="S761" s="1"/>
      <c r="T761" s="1"/>
      <c r="V761" s="1"/>
      <c r="W761" s="1"/>
      <c r="Y761" s="1"/>
      <c r="Z761" s="1"/>
      <c r="AB761" s="1"/>
      <c r="AC761" s="1"/>
      <c r="AE761" s="1"/>
      <c r="AF761" s="1"/>
      <c r="AH761" s="1"/>
      <c r="AI761" s="1"/>
      <c r="AK761" s="1"/>
      <c r="AL761" s="1"/>
      <c r="AN761" s="1"/>
      <c r="AO761" s="1"/>
    </row>
    <row r="762" spans="5:41" ht="12">
      <c r="E762" s="1"/>
      <c r="G762" s="1"/>
      <c r="I762" s="1"/>
      <c r="K762" s="1"/>
      <c r="M762" s="1"/>
      <c r="O762" s="1"/>
      <c r="Q762" s="1"/>
      <c r="S762" s="1"/>
      <c r="T762" s="1"/>
      <c r="V762" s="1"/>
      <c r="W762" s="1"/>
      <c r="Y762" s="1"/>
      <c r="Z762" s="1"/>
      <c r="AB762" s="1"/>
      <c r="AC762" s="1"/>
      <c r="AE762" s="1"/>
      <c r="AF762" s="1"/>
      <c r="AH762" s="1"/>
      <c r="AI762" s="1"/>
      <c r="AK762" s="1"/>
      <c r="AL762" s="1"/>
      <c r="AN762" s="1"/>
      <c r="AO762" s="1"/>
    </row>
    <row r="763" spans="5:41" ht="12">
      <c r="E763" s="1"/>
      <c r="G763" s="1"/>
      <c r="I763" s="1"/>
      <c r="K763" s="1"/>
      <c r="M763" s="1"/>
      <c r="O763" s="1"/>
      <c r="Q763" s="1"/>
      <c r="S763" s="1"/>
      <c r="T763" s="1"/>
      <c r="V763" s="1"/>
      <c r="W763" s="1"/>
      <c r="Y763" s="1"/>
      <c r="Z763" s="1"/>
      <c r="AB763" s="1"/>
      <c r="AC763" s="1"/>
      <c r="AE763" s="1"/>
      <c r="AF763" s="1"/>
      <c r="AH763" s="1"/>
      <c r="AI763" s="1"/>
      <c r="AK763" s="1"/>
      <c r="AL763" s="1"/>
      <c r="AN763" s="1"/>
      <c r="AO763" s="1"/>
    </row>
    <row r="764" spans="5:41" ht="12">
      <c r="E764" s="1"/>
      <c r="G764" s="1"/>
      <c r="I764" s="1"/>
      <c r="K764" s="1"/>
      <c r="M764" s="1"/>
      <c r="O764" s="1"/>
      <c r="Q764" s="1"/>
      <c r="S764" s="1"/>
      <c r="T764" s="1"/>
      <c r="V764" s="1"/>
      <c r="W764" s="1"/>
      <c r="Y764" s="1"/>
      <c r="Z764" s="1"/>
      <c r="AB764" s="1"/>
      <c r="AC764" s="1"/>
      <c r="AE764" s="1"/>
      <c r="AF764" s="1"/>
      <c r="AH764" s="1"/>
      <c r="AI764" s="1"/>
      <c r="AK764" s="1"/>
      <c r="AL764" s="1"/>
      <c r="AN764" s="1"/>
      <c r="AO764" s="1"/>
    </row>
    <row r="765" spans="5:41" ht="12">
      <c r="E765" s="1"/>
      <c r="G765" s="1"/>
      <c r="I765" s="1"/>
      <c r="K765" s="1"/>
      <c r="M765" s="1"/>
      <c r="O765" s="1"/>
      <c r="Q765" s="1"/>
      <c r="S765" s="1"/>
      <c r="T765" s="1"/>
      <c r="V765" s="1"/>
      <c r="W765" s="1"/>
      <c r="Y765" s="1"/>
      <c r="Z765" s="1"/>
      <c r="AB765" s="1"/>
      <c r="AC765" s="1"/>
      <c r="AE765" s="1"/>
      <c r="AF765" s="1"/>
      <c r="AH765" s="1"/>
      <c r="AI765" s="1"/>
      <c r="AK765" s="1"/>
      <c r="AL765" s="1"/>
      <c r="AN765" s="1"/>
      <c r="AO765" s="1"/>
    </row>
    <row r="766" spans="5:41" ht="12">
      <c r="E766" s="1"/>
      <c r="G766" s="1"/>
      <c r="I766" s="1"/>
      <c r="K766" s="1"/>
      <c r="M766" s="1"/>
      <c r="O766" s="1"/>
      <c r="Q766" s="1"/>
      <c r="S766" s="1"/>
      <c r="T766" s="1"/>
      <c r="V766" s="1"/>
      <c r="W766" s="1"/>
      <c r="Y766" s="1"/>
      <c r="Z766" s="1"/>
      <c r="AB766" s="1"/>
      <c r="AC766" s="1"/>
      <c r="AE766" s="1"/>
      <c r="AF766" s="1"/>
      <c r="AH766" s="1"/>
      <c r="AI766" s="1"/>
      <c r="AK766" s="1"/>
      <c r="AL766" s="1"/>
      <c r="AN766" s="1"/>
      <c r="AO766" s="1"/>
    </row>
    <row r="767" spans="5:41" ht="12">
      <c r="E767" s="1"/>
      <c r="G767" s="1"/>
      <c r="I767" s="1"/>
      <c r="K767" s="1"/>
      <c r="M767" s="1"/>
      <c r="O767" s="1"/>
      <c r="Q767" s="1"/>
      <c r="S767" s="1"/>
      <c r="T767" s="1"/>
      <c r="V767" s="1"/>
      <c r="W767" s="1"/>
      <c r="Y767" s="1"/>
      <c r="Z767" s="1"/>
      <c r="AB767" s="1"/>
      <c r="AC767" s="1"/>
      <c r="AE767" s="1"/>
      <c r="AF767" s="1"/>
      <c r="AH767" s="1"/>
      <c r="AI767" s="1"/>
      <c r="AK767" s="1"/>
      <c r="AL767" s="1"/>
      <c r="AN767" s="1"/>
      <c r="AO767" s="1"/>
    </row>
    <row r="768" spans="5:41" ht="12">
      <c r="E768" s="1"/>
      <c r="G768" s="1"/>
      <c r="I768" s="1"/>
      <c r="K768" s="1"/>
      <c r="M768" s="1"/>
      <c r="O768" s="1"/>
      <c r="Q768" s="1"/>
      <c r="S768" s="1"/>
      <c r="T768" s="1"/>
      <c r="V768" s="1"/>
      <c r="W768" s="1"/>
      <c r="Y768" s="1"/>
      <c r="Z768" s="1"/>
      <c r="AB768" s="1"/>
      <c r="AC768" s="1"/>
      <c r="AE768" s="1"/>
      <c r="AF768" s="1"/>
      <c r="AH768" s="1"/>
      <c r="AI768" s="1"/>
      <c r="AK768" s="1"/>
      <c r="AL768" s="1"/>
      <c r="AN768" s="1"/>
      <c r="AO768" s="1"/>
    </row>
    <row r="769" spans="5:41" ht="12">
      <c r="E769" s="1"/>
      <c r="G769" s="1"/>
      <c r="I769" s="1"/>
      <c r="K769" s="1"/>
      <c r="M769" s="1"/>
      <c r="O769" s="1"/>
      <c r="Q769" s="1"/>
      <c r="S769" s="1"/>
      <c r="T769" s="1"/>
      <c r="V769" s="1"/>
      <c r="W769" s="1"/>
      <c r="Y769" s="1"/>
      <c r="Z769" s="1"/>
      <c r="AB769" s="1"/>
      <c r="AC769" s="1"/>
      <c r="AE769" s="1"/>
      <c r="AF769" s="1"/>
      <c r="AH769" s="1"/>
      <c r="AI769" s="1"/>
      <c r="AK769" s="1"/>
      <c r="AL769" s="1"/>
      <c r="AN769" s="1"/>
      <c r="AO769" s="1"/>
    </row>
    <row r="770" spans="5:41" ht="12">
      <c r="E770" s="1"/>
      <c r="G770" s="1"/>
      <c r="I770" s="1"/>
      <c r="K770" s="1"/>
      <c r="M770" s="1"/>
      <c r="O770" s="1"/>
      <c r="Q770" s="1"/>
      <c r="S770" s="1"/>
      <c r="T770" s="1"/>
      <c r="V770" s="1"/>
      <c r="W770" s="1"/>
      <c r="Y770" s="1"/>
      <c r="Z770" s="1"/>
      <c r="AB770" s="1"/>
      <c r="AC770" s="1"/>
      <c r="AE770" s="1"/>
      <c r="AF770" s="1"/>
      <c r="AH770" s="1"/>
      <c r="AI770" s="1"/>
      <c r="AK770" s="1"/>
      <c r="AL770" s="1"/>
      <c r="AN770" s="1"/>
      <c r="AO770" s="1"/>
    </row>
    <row r="771" spans="5:41" ht="12">
      <c r="E771" s="1"/>
      <c r="G771" s="1"/>
      <c r="I771" s="1"/>
      <c r="K771" s="1"/>
      <c r="M771" s="1"/>
      <c r="O771" s="1"/>
      <c r="Q771" s="1"/>
      <c r="S771" s="1"/>
      <c r="T771" s="1"/>
      <c r="V771" s="1"/>
      <c r="W771" s="1"/>
      <c r="Y771" s="1"/>
      <c r="Z771" s="1"/>
      <c r="AB771" s="1"/>
      <c r="AC771" s="1"/>
      <c r="AE771" s="1"/>
      <c r="AF771" s="1"/>
      <c r="AH771" s="1"/>
      <c r="AI771" s="1"/>
      <c r="AK771" s="1"/>
      <c r="AL771" s="1"/>
      <c r="AN771" s="1"/>
      <c r="AO771" s="1"/>
    </row>
    <row r="772" spans="5:41" ht="12">
      <c r="E772" s="1"/>
      <c r="G772" s="1"/>
      <c r="I772" s="1"/>
      <c r="K772" s="1"/>
      <c r="M772" s="1"/>
      <c r="O772" s="1"/>
      <c r="Q772" s="1"/>
      <c r="S772" s="1"/>
      <c r="T772" s="1"/>
      <c r="V772" s="1"/>
      <c r="W772" s="1"/>
      <c r="Y772" s="1"/>
      <c r="Z772" s="1"/>
      <c r="AB772" s="1"/>
      <c r="AC772" s="1"/>
      <c r="AE772" s="1"/>
      <c r="AF772" s="1"/>
      <c r="AH772" s="1"/>
      <c r="AI772" s="1"/>
      <c r="AK772" s="1"/>
      <c r="AL772" s="1"/>
      <c r="AN772" s="1"/>
      <c r="AO772" s="1"/>
    </row>
    <row r="773" spans="5:41" ht="12">
      <c r="E773" s="1"/>
      <c r="G773" s="1"/>
      <c r="I773" s="1"/>
      <c r="K773" s="1"/>
      <c r="M773" s="1"/>
      <c r="O773" s="1"/>
      <c r="Q773" s="1"/>
      <c r="S773" s="1"/>
      <c r="T773" s="1"/>
      <c r="V773" s="1"/>
      <c r="W773" s="1"/>
      <c r="Y773" s="1"/>
      <c r="Z773" s="1"/>
      <c r="AB773" s="1"/>
      <c r="AC773" s="1"/>
      <c r="AE773" s="1"/>
      <c r="AF773" s="1"/>
      <c r="AH773" s="1"/>
      <c r="AI773" s="1"/>
      <c r="AK773" s="1"/>
      <c r="AL773" s="1"/>
      <c r="AN773" s="1"/>
      <c r="AO773" s="1"/>
    </row>
    <row r="774" spans="5:41" ht="12">
      <c r="E774" s="1"/>
      <c r="G774" s="1"/>
      <c r="I774" s="1"/>
      <c r="K774" s="1"/>
      <c r="M774" s="1"/>
      <c r="O774" s="1"/>
      <c r="Q774" s="1"/>
      <c r="S774" s="1"/>
      <c r="T774" s="1"/>
      <c r="V774" s="1"/>
      <c r="W774" s="1"/>
      <c r="Y774" s="1"/>
      <c r="Z774" s="1"/>
      <c r="AB774" s="1"/>
      <c r="AC774" s="1"/>
      <c r="AE774" s="1"/>
      <c r="AF774" s="1"/>
      <c r="AH774" s="1"/>
      <c r="AI774" s="1"/>
      <c r="AK774" s="1"/>
      <c r="AL774" s="1"/>
      <c r="AN774" s="1"/>
      <c r="AO774" s="1"/>
    </row>
    <row r="775" spans="5:41" ht="12">
      <c r="E775" s="1"/>
      <c r="G775" s="1"/>
      <c r="I775" s="1"/>
      <c r="K775" s="1"/>
      <c r="M775" s="1"/>
      <c r="O775" s="1"/>
      <c r="Q775" s="1"/>
      <c r="S775" s="1"/>
      <c r="T775" s="1"/>
      <c r="V775" s="1"/>
      <c r="W775" s="1"/>
      <c r="Y775" s="1"/>
      <c r="Z775" s="1"/>
      <c r="AB775" s="1"/>
      <c r="AC775" s="1"/>
      <c r="AE775" s="1"/>
      <c r="AF775" s="1"/>
      <c r="AH775" s="1"/>
      <c r="AI775" s="1"/>
      <c r="AK775" s="1"/>
      <c r="AL775" s="1"/>
      <c r="AN775" s="1"/>
      <c r="AO775" s="1"/>
    </row>
    <row r="776" spans="5:41" ht="12">
      <c r="E776" s="1"/>
      <c r="G776" s="1"/>
      <c r="I776" s="1"/>
      <c r="K776" s="1"/>
      <c r="M776" s="1"/>
      <c r="O776" s="1"/>
      <c r="Q776" s="1"/>
      <c r="S776" s="1"/>
      <c r="T776" s="1"/>
      <c r="V776" s="1"/>
      <c r="W776" s="1"/>
      <c r="Y776" s="1"/>
      <c r="Z776" s="1"/>
      <c r="AB776" s="1"/>
      <c r="AC776" s="1"/>
      <c r="AE776" s="1"/>
      <c r="AF776" s="1"/>
      <c r="AH776" s="1"/>
      <c r="AI776" s="1"/>
      <c r="AK776" s="1"/>
      <c r="AL776" s="1"/>
      <c r="AN776" s="1"/>
      <c r="AO776" s="1"/>
    </row>
    <row r="777" spans="5:41" ht="12">
      <c r="E777" s="1"/>
      <c r="G777" s="1"/>
      <c r="I777" s="1"/>
      <c r="K777" s="1"/>
      <c r="M777" s="1"/>
      <c r="O777" s="1"/>
      <c r="Q777" s="1"/>
      <c r="S777" s="1"/>
      <c r="T777" s="1"/>
      <c r="V777" s="1"/>
      <c r="W777" s="1"/>
      <c r="Y777" s="1"/>
      <c r="Z777" s="1"/>
      <c r="AB777" s="1"/>
      <c r="AC777" s="1"/>
      <c r="AE777" s="1"/>
      <c r="AF777" s="1"/>
      <c r="AH777" s="1"/>
      <c r="AI777" s="1"/>
      <c r="AK777" s="1"/>
      <c r="AL777" s="1"/>
      <c r="AN777" s="1"/>
      <c r="AO777" s="1"/>
    </row>
    <row r="778" spans="5:41" ht="12">
      <c r="E778" s="1"/>
      <c r="G778" s="1"/>
      <c r="I778" s="1"/>
      <c r="K778" s="1"/>
      <c r="M778" s="1"/>
      <c r="O778" s="1"/>
      <c r="Q778" s="1"/>
      <c r="S778" s="1"/>
      <c r="T778" s="1"/>
      <c r="V778" s="1"/>
      <c r="W778" s="1"/>
      <c r="Y778" s="1"/>
      <c r="Z778" s="1"/>
      <c r="AB778" s="1"/>
      <c r="AC778" s="1"/>
      <c r="AE778" s="1"/>
      <c r="AF778" s="1"/>
      <c r="AH778" s="1"/>
      <c r="AI778" s="1"/>
      <c r="AK778" s="1"/>
      <c r="AL778" s="1"/>
      <c r="AN778" s="1"/>
      <c r="AO778" s="1"/>
    </row>
    <row r="779" spans="5:41" ht="12">
      <c r="E779" s="1"/>
      <c r="G779" s="1"/>
      <c r="I779" s="1"/>
      <c r="K779" s="1"/>
      <c r="M779" s="1"/>
      <c r="O779" s="1"/>
      <c r="Q779" s="1"/>
      <c r="S779" s="1"/>
      <c r="T779" s="1"/>
      <c r="V779" s="1"/>
      <c r="W779" s="1"/>
      <c r="Y779" s="1"/>
      <c r="Z779" s="1"/>
      <c r="AB779" s="1"/>
      <c r="AC779" s="1"/>
      <c r="AE779" s="1"/>
      <c r="AF779" s="1"/>
      <c r="AH779" s="1"/>
      <c r="AI779" s="1"/>
      <c r="AK779" s="1"/>
      <c r="AL779" s="1"/>
      <c r="AN779" s="1"/>
      <c r="AO779" s="1"/>
    </row>
    <row r="780" spans="5:41" ht="12">
      <c r="E780" s="1"/>
      <c r="G780" s="1"/>
      <c r="I780" s="1"/>
      <c r="K780" s="1"/>
      <c r="M780" s="1"/>
      <c r="O780" s="1"/>
      <c r="Q780" s="1"/>
      <c r="S780" s="1"/>
      <c r="T780" s="1"/>
      <c r="V780" s="1"/>
      <c r="W780" s="1"/>
      <c r="Y780" s="1"/>
      <c r="Z780" s="1"/>
      <c r="AB780" s="1"/>
      <c r="AC780" s="1"/>
      <c r="AE780" s="1"/>
      <c r="AF780" s="1"/>
      <c r="AH780" s="1"/>
      <c r="AI780" s="1"/>
      <c r="AK780" s="1"/>
      <c r="AL780" s="1"/>
      <c r="AN780" s="1"/>
      <c r="AO780" s="1"/>
    </row>
    <row r="781" spans="5:41" ht="12">
      <c r="E781" s="1"/>
      <c r="G781" s="1"/>
      <c r="I781" s="1"/>
      <c r="K781" s="1"/>
      <c r="M781" s="1"/>
      <c r="O781" s="1"/>
      <c r="Q781" s="1"/>
      <c r="S781" s="1"/>
      <c r="T781" s="1"/>
      <c r="V781" s="1"/>
      <c r="W781" s="1"/>
      <c r="Y781" s="1"/>
      <c r="Z781" s="1"/>
      <c r="AB781" s="1"/>
      <c r="AC781" s="1"/>
      <c r="AE781" s="1"/>
      <c r="AF781" s="1"/>
      <c r="AH781" s="1"/>
      <c r="AI781" s="1"/>
      <c r="AK781" s="1"/>
      <c r="AL781" s="1"/>
      <c r="AN781" s="1"/>
      <c r="AO781" s="1"/>
    </row>
    <row r="782" spans="5:41" ht="12">
      <c r="E782" s="1"/>
      <c r="G782" s="1"/>
      <c r="I782" s="1"/>
      <c r="K782" s="1"/>
      <c r="M782" s="1"/>
      <c r="O782" s="1"/>
      <c r="Q782" s="1"/>
      <c r="S782" s="1"/>
      <c r="T782" s="1"/>
      <c r="V782" s="1"/>
      <c r="W782" s="1"/>
      <c r="Y782" s="1"/>
      <c r="Z782" s="1"/>
      <c r="AB782" s="1"/>
      <c r="AC782" s="1"/>
      <c r="AE782" s="1"/>
      <c r="AF782" s="1"/>
      <c r="AH782" s="1"/>
      <c r="AI782" s="1"/>
      <c r="AK782" s="1"/>
      <c r="AL782" s="1"/>
      <c r="AN782" s="1"/>
      <c r="AO782" s="1"/>
    </row>
    <row r="783" spans="5:41" ht="12">
      <c r="E783" s="1"/>
      <c r="G783" s="1"/>
      <c r="I783" s="1"/>
      <c r="K783" s="1"/>
      <c r="M783" s="1"/>
      <c r="O783" s="1"/>
      <c r="Q783" s="1"/>
      <c r="S783" s="1"/>
      <c r="T783" s="1"/>
      <c r="V783" s="1"/>
      <c r="W783" s="1"/>
      <c r="Y783" s="1"/>
      <c r="Z783" s="1"/>
      <c r="AB783" s="1"/>
      <c r="AC783" s="1"/>
      <c r="AE783" s="1"/>
      <c r="AF783" s="1"/>
      <c r="AH783" s="1"/>
      <c r="AI783" s="1"/>
      <c r="AK783" s="1"/>
      <c r="AL783" s="1"/>
      <c r="AN783" s="1"/>
      <c r="AO783" s="1"/>
    </row>
    <row r="784" spans="5:41" ht="12">
      <c r="E784" s="1"/>
      <c r="G784" s="1"/>
      <c r="I784" s="1"/>
      <c r="K784" s="1"/>
      <c r="M784" s="1"/>
      <c r="O784" s="1"/>
      <c r="Q784" s="1"/>
      <c r="S784" s="1"/>
      <c r="T784" s="1"/>
      <c r="V784" s="1"/>
      <c r="W784" s="1"/>
      <c r="Y784" s="1"/>
      <c r="Z784" s="1"/>
      <c r="AB784" s="1"/>
      <c r="AC784" s="1"/>
      <c r="AE784" s="1"/>
      <c r="AF784" s="1"/>
      <c r="AH784" s="1"/>
      <c r="AI784" s="1"/>
      <c r="AK784" s="1"/>
      <c r="AL784" s="1"/>
      <c r="AN784" s="1"/>
      <c r="AO784" s="1"/>
    </row>
    <row r="785" spans="5:41" ht="12">
      <c r="E785" s="1"/>
      <c r="G785" s="1"/>
      <c r="I785" s="1"/>
      <c r="K785" s="1"/>
      <c r="M785" s="1"/>
      <c r="O785" s="1"/>
      <c r="Q785" s="1"/>
      <c r="S785" s="1"/>
      <c r="T785" s="1"/>
      <c r="V785" s="1"/>
      <c r="W785" s="1"/>
      <c r="Y785" s="1"/>
      <c r="Z785" s="1"/>
      <c r="AB785" s="1"/>
      <c r="AC785" s="1"/>
      <c r="AE785" s="1"/>
      <c r="AF785" s="1"/>
      <c r="AH785" s="1"/>
      <c r="AI785" s="1"/>
      <c r="AK785" s="1"/>
      <c r="AL785" s="1"/>
      <c r="AN785" s="1"/>
      <c r="AO785" s="1"/>
    </row>
    <row r="786" spans="5:41" ht="12">
      <c r="E786" s="1"/>
      <c r="G786" s="1"/>
      <c r="I786" s="1"/>
      <c r="K786" s="1"/>
      <c r="M786" s="1"/>
      <c r="O786" s="1"/>
      <c r="Q786" s="1"/>
      <c r="S786" s="1"/>
      <c r="T786" s="1"/>
      <c r="V786" s="1"/>
      <c r="W786" s="1"/>
      <c r="Y786" s="1"/>
      <c r="Z786" s="1"/>
      <c r="AB786" s="1"/>
      <c r="AC786" s="1"/>
      <c r="AE786" s="1"/>
      <c r="AF786" s="1"/>
      <c r="AH786" s="1"/>
      <c r="AI786" s="1"/>
      <c r="AK786" s="1"/>
      <c r="AL786" s="1"/>
      <c r="AN786" s="1"/>
      <c r="AO786" s="1"/>
    </row>
    <row r="787" spans="5:41" ht="12">
      <c r="E787" s="1"/>
      <c r="G787" s="1"/>
      <c r="I787" s="1"/>
      <c r="K787" s="1"/>
      <c r="M787" s="1"/>
      <c r="O787" s="1"/>
      <c r="Q787" s="1"/>
      <c r="S787" s="1"/>
      <c r="T787" s="1"/>
      <c r="V787" s="1"/>
      <c r="W787" s="1"/>
      <c r="Y787" s="1"/>
      <c r="Z787" s="1"/>
      <c r="AB787" s="1"/>
      <c r="AC787" s="1"/>
      <c r="AE787" s="1"/>
      <c r="AF787" s="1"/>
      <c r="AH787" s="1"/>
      <c r="AI787" s="1"/>
      <c r="AK787" s="1"/>
      <c r="AL787" s="1"/>
      <c r="AN787" s="1"/>
      <c r="AO787" s="1"/>
    </row>
    <row r="788" spans="5:41" ht="12">
      <c r="E788" s="1"/>
      <c r="G788" s="1"/>
      <c r="I788" s="1"/>
      <c r="K788" s="1"/>
      <c r="M788" s="1"/>
      <c r="O788" s="1"/>
      <c r="Q788" s="1"/>
      <c r="S788" s="1"/>
      <c r="T788" s="1"/>
      <c r="V788" s="1"/>
      <c r="W788" s="1"/>
      <c r="Y788" s="1"/>
      <c r="Z788" s="1"/>
      <c r="AB788" s="1"/>
      <c r="AC788" s="1"/>
      <c r="AE788" s="1"/>
      <c r="AF788" s="1"/>
      <c r="AH788" s="1"/>
      <c r="AI788" s="1"/>
      <c r="AK788" s="1"/>
      <c r="AL788" s="1"/>
      <c r="AN788" s="1"/>
      <c r="AO788" s="1"/>
    </row>
    <row r="789" spans="5:41" ht="12">
      <c r="E789" s="1"/>
      <c r="G789" s="1"/>
      <c r="I789" s="1"/>
      <c r="K789" s="1"/>
      <c r="M789" s="1"/>
      <c r="O789" s="1"/>
      <c r="Q789" s="1"/>
      <c r="S789" s="1"/>
      <c r="T789" s="1"/>
      <c r="V789" s="1"/>
      <c r="W789" s="1"/>
      <c r="Y789" s="1"/>
      <c r="Z789" s="1"/>
      <c r="AB789" s="1"/>
      <c r="AC789" s="1"/>
      <c r="AE789" s="1"/>
      <c r="AF789" s="1"/>
      <c r="AH789" s="1"/>
      <c r="AI789" s="1"/>
      <c r="AK789" s="1"/>
      <c r="AL789" s="1"/>
      <c r="AN789" s="1"/>
      <c r="AO789" s="1"/>
    </row>
    <row r="790" spans="5:41" ht="12">
      <c r="E790" s="1"/>
      <c r="G790" s="1"/>
      <c r="I790" s="1"/>
      <c r="K790" s="1"/>
      <c r="M790" s="1"/>
      <c r="O790" s="1"/>
      <c r="Q790" s="1"/>
      <c r="S790" s="1"/>
      <c r="T790" s="1"/>
      <c r="V790" s="1"/>
      <c r="W790" s="1"/>
      <c r="Y790" s="1"/>
      <c r="Z790" s="1"/>
      <c r="AB790" s="1"/>
      <c r="AC790" s="1"/>
      <c r="AE790" s="1"/>
      <c r="AF790" s="1"/>
      <c r="AH790" s="1"/>
      <c r="AI790" s="1"/>
      <c r="AK790" s="1"/>
      <c r="AL790" s="1"/>
      <c r="AN790" s="1"/>
      <c r="AO790" s="1"/>
    </row>
    <row r="791" spans="5:41" ht="12">
      <c r="E791" s="1"/>
      <c r="G791" s="1"/>
      <c r="I791" s="1"/>
      <c r="K791" s="1"/>
      <c r="M791" s="1"/>
      <c r="O791" s="1"/>
      <c r="Q791" s="1"/>
      <c r="S791" s="1"/>
      <c r="T791" s="1"/>
      <c r="V791" s="1"/>
      <c r="W791" s="1"/>
      <c r="Y791" s="1"/>
      <c r="Z791" s="1"/>
      <c r="AB791" s="1"/>
      <c r="AC791" s="1"/>
      <c r="AE791" s="1"/>
      <c r="AF791" s="1"/>
      <c r="AH791" s="1"/>
      <c r="AI791" s="1"/>
      <c r="AK791" s="1"/>
      <c r="AL791" s="1"/>
      <c r="AN791" s="1"/>
      <c r="AO791" s="1"/>
    </row>
    <row r="792" spans="5:41" ht="12">
      <c r="E792" s="1"/>
      <c r="G792" s="1"/>
      <c r="I792" s="1"/>
      <c r="K792" s="1"/>
      <c r="M792" s="1"/>
      <c r="O792" s="1"/>
      <c r="Q792" s="1"/>
      <c r="S792" s="1"/>
      <c r="T792" s="1"/>
      <c r="V792" s="1"/>
      <c r="W792" s="1"/>
      <c r="Y792" s="1"/>
      <c r="Z792" s="1"/>
      <c r="AB792" s="1"/>
      <c r="AC792" s="1"/>
      <c r="AE792" s="1"/>
      <c r="AF792" s="1"/>
      <c r="AH792" s="1"/>
      <c r="AI792" s="1"/>
      <c r="AK792" s="1"/>
      <c r="AL792" s="1"/>
      <c r="AN792" s="1"/>
      <c r="AO792" s="1"/>
    </row>
    <row r="793" spans="5:41" ht="12">
      <c r="E793" s="1"/>
      <c r="G793" s="1"/>
      <c r="I793" s="1"/>
      <c r="K793" s="1"/>
      <c r="M793" s="1"/>
      <c r="O793" s="1"/>
      <c r="Q793" s="1"/>
      <c r="S793" s="1"/>
      <c r="T793" s="1"/>
      <c r="V793" s="1"/>
      <c r="W793" s="1"/>
      <c r="Y793" s="1"/>
      <c r="Z793" s="1"/>
      <c r="AB793" s="1"/>
      <c r="AC793" s="1"/>
      <c r="AE793" s="1"/>
      <c r="AF793" s="1"/>
      <c r="AH793" s="1"/>
      <c r="AI793" s="1"/>
      <c r="AK793" s="1"/>
      <c r="AL793" s="1"/>
      <c r="AN793" s="1"/>
      <c r="AO793" s="1"/>
    </row>
    <row r="794" spans="5:41" ht="12">
      <c r="E794" s="1"/>
      <c r="G794" s="1"/>
      <c r="I794" s="1"/>
      <c r="K794" s="1"/>
      <c r="M794" s="1"/>
      <c r="O794" s="1"/>
      <c r="Q794" s="1"/>
      <c r="S794" s="1"/>
      <c r="T794" s="1"/>
      <c r="V794" s="1"/>
      <c r="W794" s="1"/>
      <c r="Y794" s="1"/>
      <c r="Z794" s="1"/>
      <c r="AB794" s="1"/>
      <c r="AC794" s="1"/>
      <c r="AE794" s="1"/>
      <c r="AF794" s="1"/>
      <c r="AH794" s="1"/>
      <c r="AI794" s="1"/>
      <c r="AK794" s="1"/>
      <c r="AL794" s="1"/>
      <c r="AN794" s="1"/>
      <c r="AO794" s="1"/>
    </row>
    <row r="795" spans="5:41" ht="12">
      <c r="E795" s="1"/>
      <c r="G795" s="1"/>
      <c r="I795" s="1"/>
      <c r="K795" s="1"/>
      <c r="M795" s="1"/>
      <c r="O795" s="1"/>
      <c r="Q795" s="1"/>
      <c r="S795" s="1"/>
      <c r="T795" s="1"/>
      <c r="V795" s="1"/>
      <c r="W795" s="1"/>
      <c r="Y795" s="1"/>
      <c r="Z795" s="1"/>
      <c r="AB795" s="1"/>
      <c r="AC795" s="1"/>
      <c r="AE795" s="1"/>
      <c r="AF795" s="1"/>
      <c r="AH795" s="1"/>
      <c r="AI795" s="1"/>
      <c r="AK795" s="1"/>
      <c r="AL795" s="1"/>
      <c r="AN795" s="1"/>
      <c r="AO795" s="1"/>
    </row>
    <row r="796" spans="5:41" ht="12">
      <c r="E796" s="1"/>
      <c r="G796" s="1"/>
      <c r="I796" s="1"/>
      <c r="K796" s="1"/>
      <c r="M796" s="1"/>
      <c r="O796" s="1"/>
      <c r="Q796" s="1"/>
      <c r="S796" s="1"/>
      <c r="T796" s="1"/>
      <c r="V796" s="1"/>
      <c r="W796" s="1"/>
      <c r="Y796" s="1"/>
      <c r="Z796" s="1"/>
      <c r="AB796" s="1"/>
      <c r="AC796" s="1"/>
      <c r="AE796" s="1"/>
      <c r="AF796" s="1"/>
      <c r="AH796" s="1"/>
      <c r="AI796" s="1"/>
      <c r="AK796" s="1"/>
      <c r="AL796" s="1"/>
      <c r="AN796" s="1"/>
      <c r="AO796" s="1"/>
    </row>
    <row r="797" spans="5:41" ht="12">
      <c r="E797" s="1"/>
      <c r="G797" s="1"/>
      <c r="I797" s="1"/>
      <c r="K797" s="1"/>
      <c r="M797" s="1"/>
      <c r="O797" s="1"/>
      <c r="Q797" s="1"/>
      <c r="S797" s="1"/>
      <c r="T797" s="1"/>
      <c r="V797" s="1"/>
      <c r="W797" s="1"/>
      <c r="Y797" s="1"/>
      <c r="Z797" s="1"/>
      <c r="AB797" s="1"/>
      <c r="AC797" s="1"/>
      <c r="AE797" s="1"/>
      <c r="AF797" s="1"/>
      <c r="AH797" s="1"/>
      <c r="AI797" s="1"/>
      <c r="AK797" s="1"/>
      <c r="AL797" s="1"/>
      <c r="AN797" s="1"/>
      <c r="AO797" s="1"/>
    </row>
    <row r="798" spans="5:41" ht="12">
      <c r="E798" s="1"/>
      <c r="G798" s="1"/>
      <c r="I798" s="1"/>
      <c r="K798" s="1"/>
      <c r="M798" s="1"/>
      <c r="O798" s="1"/>
      <c r="Q798" s="1"/>
      <c r="S798" s="1"/>
      <c r="T798" s="1"/>
      <c r="V798" s="1"/>
      <c r="W798" s="1"/>
      <c r="Y798" s="1"/>
      <c r="Z798" s="1"/>
      <c r="AB798" s="1"/>
      <c r="AC798" s="1"/>
      <c r="AE798" s="1"/>
      <c r="AF798" s="1"/>
      <c r="AH798" s="1"/>
      <c r="AI798" s="1"/>
      <c r="AK798" s="1"/>
      <c r="AL798" s="1"/>
      <c r="AN798" s="1"/>
      <c r="AO798" s="1"/>
    </row>
    <row r="799" spans="5:41" ht="12">
      <c r="E799" s="1"/>
      <c r="G799" s="1"/>
      <c r="I799" s="1"/>
      <c r="K799" s="1"/>
      <c r="M799" s="1"/>
      <c r="O799" s="1"/>
      <c r="Q799" s="1"/>
      <c r="S799" s="1"/>
      <c r="T799" s="1"/>
      <c r="V799" s="1"/>
      <c r="W799" s="1"/>
      <c r="Y799" s="1"/>
      <c r="Z799" s="1"/>
      <c r="AB799" s="1"/>
      <c r="AC799" s="1"/>
      <c r="AE799" s="1"/>
      <c r="AF799" s="1"/>
      <c r="AH799" s="1"/>
      <c r="AI799" s="1"/>
      <c r="AK799" s="1"/>
      <c r="AL799" s="1"/>
      <c r="AN799" s="1"/>
      <c r="AO799" s="1"/>
    </row>
    <row r="800" spans="5:41" ht="12">
      <c r="E800" s="1"/>
      <c r="G800" s="1"/>
      <c r="I800" s="1"/>
      <c r="K800" s="1"/>
      <c r="M800" s="1"/>
      <c r="O800" s="1"/>
      <c r="Q800" s="1"/>
      <c r="S800" s="1"/>
      <c r="T800" s="1"/>
      <c r="V800" s="1"/>
      <c r="W800" s="1"/>
      <c r="Y800" s="1"/>
      <c r="Z800" s="1"/>
      <c r="AB800" s="1"/>
      <c r="AC800" s="1"/>
      <c r="AE800" s="1"/>
      <c r="AF800" s="1"/>
      <c r="AH800" s="1"/>
      <c r="AI800" s="1"/>
      <c r="AK800" s="1"/>
      <c r="AL800" s="1"/>
      <c r="AN800" s="1"/>
      <c r="AO800" s="1"/>
    </row>
    <row r="801" spans="5:41" ht="12">
      <c r="E801" s="1"/>
      <c r="G801" s="1"/>
      <c r="I801" s="1"/>
      <c r="K801" s="1"/>
      <c r="M801" s="1"/>
      <c r="O801" s="1"/>
      <c r="Q801" s="1"/>
      <c r="S801" s="1"/>
      <c r="T801" s="1"/>
      <c r="V801" s="1"/>
      <c r="W801" s="1"/>
      <c r="Y801" s="1"/>
      <c r="Z801" s="1"/>
      <c r="AB801" s="1"/>
      <c r="AC801" s="1"/>
      <c r="AE801" s="1"/>
      <c r="AF801" s="1"/>
      <c r="AH801" s="1"/>
      <c r="AI801" s="1"/>
      <c r="AK801" s="1"/>
      <c r="AL801" s="1"/>
      <c r="AN801" s="1"/>
      <c r="AO801" s="1"/>
    </row>
    <row r="802" spans="5:41" ht="12">
      <c r="E802" s="1"/>
      <c r="G802" s="1"/>
      <c r="I802" s="1"/>
      <c r="K802" s="1"/>
      <c r="M802" s="1"/>
      <c r="O802" s="1"/>
      <c r="Q802" s="1"/>
      <c r="S802" s="1"/>
      <c r="T802" s="1"/>
      <c r="V802" s="1"/>
      <c r="W802" s="1"/>
      <c r="Y802" s="1"/>
      <c r="Z802" s="1"/>
      <c r="AB802" s="1"/>
      <c r="AC802" s="1"/>
      <c r="AE802" s="1"/>
      <c r="AF802" s="1"/>
      <c r="AH802" s="1"/>
      <c r="AI802" s="1"/>
      <c r="AK802" s="1"/>
      <c r="AL802" s="1"/>
      <c r="AN802" s="1"/>
      <c r="AO802" s="1"/>
    </row>
    <row r="803" spans="5:41" ht="12">
      <c r="E803" s="1"/>
      <c r="G803" s="1"/>
      <c r="I803" s="1"/>
      <c r="K803" s="1"/>
      <c r="M803" s="1"/>
      <c r="O803" s="1"/>
      <c r="Q803" s="1"/>
      <c r="S803" s="1"/>
      <c r="T803" s="1"/>
      <c r="V803" s="1"/>
      <c r="W803" s="1"/>
      <c r="Y803" s="1"/>
      <c r="Z803" s="1"/>
      <c r="AB803" s="1"/>
      <c r="AC803" s="1"/>
      <c r="AE803" s="1"/>
      <c r="AF803" s="1"/>
      <c r="AH803" s="1"/>
      <c r="AI803" s="1"/>
      <c r="AK803" s="1"/>
      <c r="AL803" s="1"/>
      <c r="AN803" s="1"/>
      <c r="AO803" s="1"/>
    </row>
    <row r="804" spans="5:41" ht="12">
      <c r="E804" s="1"/>
      <c r="G804" s="1"/>
      <c r="I804" s="1"/>
      <c r="K804" s="1"/>
      <c r="M804" s="1"/>
      <c r="O804" s="1"/>
      <c r="Q804" s="1"/>
      <c r="S804" s="1"/>
      <c r="T804" s="1"/>
      <c r="V804" s="1"/>
      <c r="W804" s="1"/>
      <c r="Y804" s="1"/>
      <c r="Z804" s="1"/>
      <c r="AB804" s="1"/>
      <c r="AC804" s="1"/>
      <c r="AE804" s="1"/>
      <c r="AF804" s="1"/>
      <c r="AH804" s="1"/>
      <c r="AI804" s="1"/>
      <c r="AK804" s="1"/>
      <c r="AL804" s="1"/>
      <c r="AN804" s="1"/>
      <c r="AO804" s="1"/>
    </row>
    <row r="805" spans="5:41" ht="12">
      <c r="E805" s="1"/>
      <c r="G805" s="1"/>
      <c r="I805" s="1"/>
      <c r="K805" s="1"/>
      <c r="M805" s="1"/>
      <c r="O805" s="1"/>
      <c r="Q805" s="1"/>
      <c r="S805" s="1"/>
      <c r="T805" s="1"/>
      <c r="V805" s="1"/>
      <c r="W805" s="1"/>
      <c r="Y805" s="1"/>
      <c r="Z805" s="1"/>
      <c r="AB805" s="1"/>
      <c r="AC805" s="1"/>
      <c r="AE805" s="1"/>
      <c r="AF805" s="1"/>
      <c r="AH805" s="1"/>
      <c r="AI805" s="1"/>
      <c r="AK805" s="1"/>
      <c r="AL805" s="1"/>
      <c r="AN805" s="1"/>
      <c r="AO805" s="1"/>
    </row>
    <row r="806" spans="5:41" ht="12">
      <c r="E806" s="1"/>
      <c r="G806" s="1"/>
      <c r="I806" s="1"/>
      <c r="K806" s="1"/>
      <c r="M806" s="1"/>
      <c r="O806" s="1"/>
      <c r="Q806" s="1"/>
      <c r="S806" s="1"/>
      <c r="T806" s="1"/>
      <c r="V806" s="1"/>
      <c r="W806" s="1"/>
      <c r="Y806" s="1"/>
      <c r="Z806" s="1"/>
      <c r="AB806" s="1"/>
      <c r="AC806" s="1"/>
      <c r="AE806" s="1"/>
      <c r="AF806" s="1"/>
      <c r="AH806" s="1"/>
      <c r="AI806" s="1"/>
      <c r="AK806" s="1"/>
      <c r="AL806" s="1"/>
      <c r="AN806" s="1"/>
      <c r="AO806" s="1"/>
    </row>
    <row r="807" spans="5:41" ht="12">
      <c r="E807" s="1"/>
      <c r="G807" s="1"/>
      <c r="I807" s="1"/>
      <c r="K807" s="1"/>
      <c r="M807" s="1"/>
      <c r="O807" s="1"/>
      <c r="Q807" s="1"/>
      <c r="S807" s="1"/>
      <c r="T807" s="1"/>
      <c r="V807" s="1"/>
      <c r="W807" s="1"/>
      <c r="Y807" s="1"/>
      <c r="Z807" s="1"/>
      <c r="AB807" s="1"/>
      <c r="AC807" s="1"/>
      <c r="AE807" s="1"/>
      <c r="AF807" s="1"/>
      <c r="AH807" s="1"/>
      <c r="AI807" s="1"/>
      <c r="AK807" s="1"/>
      <c r="AL807" s="1"/>
      <c r="AN807" s="1"/>
      <c r="AO807" s="1"/>
    </row>
    <row r="808" spans="5:41" ht="12">
      <c r="E808" s="1"/>
      <c r="G808" s="1"/>
      <c r="I808" s="1"/>
      <c r="K808" s="1"/>
      <c r="M808" s="1"/>
      <c r="O808" s="1"/>
      <c r="Q808" s="1"/>
      <c r="S808" s="1"/>
      <c r="T808" s="1"/>
      <c r="V808" s="1"/>
      <c r="W808" s="1"/>
      <c r="Y808" s="1"/>
      <c r="Z808" s="1"/>
      <c r="AB808" s="1"/>
      <c r="AC808" s="1"/>
      <c r="AE808" s="1"/>
      <c r="AF808" s="1"/>
      <c r="AH808" s="1"/>
      <c r="AI808" s="1"/>
      <c r="AK808" s="1"/>
      <c r="AL808" s="1"/>
      <c r="AN808" s="1"/>
      <c r="AO808" s="1"/>
    </row>
    <row r="809" spans="5:41" ht="12">
      <c r="E809" s="1"/>
      <c r="G809" s="1"/>
      <c r="I809" s="1"/>
      <c r="K809" s="1"/>
      <c r="M809" s="1"/>
      <c r="O809" s="1"/>
      <c r="Q809" s="1"/>
      <c r="S809" s="1"/>
      <c r="T809" s="1"/>
      <c r="V809" s="1"/>
      <c r="W809" s="1"/>
      <c r="Y809" s="1"/>
      <c r="Z809" s="1"/>
      <c r="AB809" s="1"/>
      <c r="AC809" s="1"/>
      <c r="AE809" s="1"/>
      <c r="AF809" s="1"/>
      <c r="AH809" s="1"/>
      <c r="AI809" s="1"/>
      <c r="AK809" s="1"/>
      <c r="AL809" s="1"/>
      <c r="AN809" s="1"/>
      <c r="AO809" s="1"/>
    </row>
    <row r="810" spans="5:41" ht="12">
      <c r="E810" s="1"/>
      <c r="G810" s="1"/>
      <c r="I810" s="1"/>
      <c r="K810" s="1"/>
      <c r="M810" s="1"/>
      <c r="O810" s="1"/>
      <c r="Q810" s="1"/>
      <c r="S810" s="1"/>
      <c r="T810" s="1"/>
      <c r="V810" s="1"/>
      <c r="W810" s="1"/>
      <c r="Y810" s="1"/>
      <c r="Z810" s="1"/>
      <c r="AB810" s="1"/>
      <c r="AC810" s="1"/>
      <c r="AE810" s="1"/>
      <c r="AF810" s="1"/>
      <c r="AH810" s="1"/>
      <c r="AI810" s="1"/>
      <c r="AK810" s="1"/>
      <c r="AL810" s="1"/>
      <c r="AN810" s="1"/>
      <c r="AO810" s="1"/>
    </row>
    <row r="811" spans="5:41" ht="12">
      <c r="E811" s="1"/>
      <c r="G811" s="1"/>
      <c r="I811" s="1"/>
      <c r="K811" s="1"/>
      <c r="M811" s="1"/>
      <c r="O811" s="1"/>
      <c r="Q811" s="1"/>
      <c r="S811" s="1"/>
      <c r="T811" s="1"/>
      <c r="V811" s="1"/>
      <c r="W811" s="1"/>
      <c r="Y811" s="1"/>
      <c r="Z811" s="1"/>
      <c r="AB811" s="1"/>
      <c r="AC811" s="1"/>
      <c r="AE811" s="1"/>
      <c r="AF811" s="1"/>
      <c r="AH811" s="1"/>
      <c r="AI811" s="1"/>
      <c r="AK811" s="1"/>
      <c r="AL811" s="1"/>
      <c r="AN811" s="1"/>
      <c r="AO811" s="1"/>
    </row>
    <row r="812" spans="5:41" ht="12">
      <c r="E812" s="1"/>
      <c r="G812" s="1"/>
      <c r="I812" s="1"/>
      <c r="K812" s="1"/>
      <c r="M812" s="1"/>
      <c r="O812" s="1"/>
      <c r="Q812" s="1"/>
      <c r="S812" s="1"/>
      <c r="T812" s="1"/>
      <c r="V812" s="1"/>
      <c r="W812" s="1"/>
      <c r="Y812" s="1"/>
      <c r="Z812" s="1"/>
      <c r="AB812" s="1"/>
      <c r="AC812" s="1"/>
      <c r="AE812" s="1"/>
      <c r="AF812" s="1"/>
      <c r="AH812" s="1"/>
      <c r="AI812" s="1"/>
      <c r="AK812" s="1"/>
      <c r="AL812" s="1"/>
      <c r="AN812" s="1"/>
      <c r="AO812" s="1"/>
    </row>
    <row r="813" spans="5:41" ht="12">
      <c r="E813" s="1"/>
      <c r="G813" s="1"/>
      <c r="I813" s="1"/>
      <c r="K813" s="1"/>
      <c r="M813" s="1"/>
      <c r="O813" s="1"/>
      <c r="Q813" s="1"/>
      <c r="S813" s="1"/>
      <c r="T813" s="1"/>
      <c r="V813" s="1"/>
      <c r="W813" s="1"/>
      <c r="Y813" s="1"/>
      <c r="Z813" s="1"/>
      <c r="AB813" s="1"/>
      <c r="AC813" s="1"/>
      <c r="AE813" s="1"/>
      <c r="AF813" s="1"/>
      <c r="AH813" s="1"/>
      <c r="AI813" s="1"/>
      <c r="AK813" s="1"/>
      <c r="AL813" s="1"/>
      <c r="AN813" s="1"/>
      <c r="AO813" s="1"/>
    </row>
    <row r="814" spans="5:41" ht="12">
      <c r="E814" s="1"/>
      <c r="G814" s="1"/>
      <c r="I814" s="1"/>
      <c r="K814" s="1"/>
      <c r="M814" s="1"/>
      <c r="O814" s="1"/>
      <c r="Q814" s="1"/>
      <c r="S814" s="1"/>
      <c r="T814" s="1"/>
      <c r="V814" s="1"/>
      <c r="W814" s="1"/>
      <c r="Y814" s="1"/>
      <c r="Z814" s="1"/>
      <c r="AB814" s="1"/>
      <c r="AC814" s="1"/>
      <c r="AE814" s="1"/>
      <c r="AF814" s="1"/>
      <c r="AH814" s="1"/>
      <c r="AI814" s="1"/>
      <c r="AK814" s="1"/>
      <c r="AL814" s="1"/>
      <c r="AN814" s="1"/>
      <c r="AO814" s="1"/>
    </row>
    <row r="815" spans="5:41" ht="12">
      <c r="E815" s="1"/>
      <c r="G815" s="1"/>
      <c r="I815" s="1"/>
      <c r="K815" s="1"/>
      <c r="M815" s="1"/>
      <c r="O815" s="1"/>
      <c r="Q815" s="1"/>
      <c r="S815" s="1"/>
      <c r="T815" s="1"/>
      <c r="V815" s="1"/>
      <c r="W815" s="1"/>
      <c r="Y815" s="1"/>
      <c r="Z815" s="1"/>
      <c r="AB815" s="1"/>
      <c r="AC815" s="1"/>
      <c r="AE815" s="1"/>
      <c r="AF815" s="1"/>
      <c r="AH815" s="1"/>
      <c r="AI815" s="1"/>
      <c r="AK815" s="1"/>
      <c r="AL815" s="1"/>
      <c r="AN815" s="1"/>
      <c r="AO815" s="1"/>
    </row>
    <row r="816" spans="5:41" ht="12">
      <c r="E816" s="1"/>
      <c r="G816" s="1"/>
      <c r="I816" s="1"/>
      <c r="K816" s="1"/>
      <c r="M816" s="1"/>
      <c r="O816" s="1"/>
      <c r="Q816" s="1"/>
      <c r="S816" s="1"/>
      <c r="T816" s="1"/>
      <c r="V816" s="1"/>
      <c r="W816" s="1"/>
      <c r="Y816" s="1"/>
      <c r="Z816" s="1"/>
      <c r="AB816" s="1"/>
      <c r="AC816" s="1"/>
      <c r="AE816" s="1"/>
      <c r="AF816" s="1"/>
      <c r="AH816" s="1"/>
      <c r="AI816" s="1"/>
      <c r="AK816" s="1"/>
      <c r="AL816" s="1"/>
      <c r="AN816" s="1"/>
      <c r="AO816" s="1"/>
    </row>
    <row r="817" spans="5:41" ht="12">
      <c r="E817" s="1"/>
      <c r="G817" s="1"/>
      <c r="I817" s="1"/>
      <c r="K817" s="1"/>
      <c r="M817" s="1"/>
      <c r="O817" s="1"/>
      <c r="Q817" s="1"/>
      <c r="S817" s="1"/>
      <c r="T817" s="1"/>
      <c r="V817" s="1"/>
      <c r="W817" s="1"/>
      <c r="Y817" s="1"/>
      <c r="Z817" s="1"/>
      <c r="AB817" s="1"/>
      <c r="AC817" s="1"/>
      <c r="AE817" s="1"/>
      <c r="AF817" s="1"/>
      <c r="AH817" s="1"/>
      <c r="AI817" s="1"/>
      <c r="AK817" s="1"/>
      <c r="AL817" s="1"/>
      <c r="AN817" s="1"/>
      <c r="AO817" s="1"/>
    </row>
    <row r="818" spans="5:41" ht="12">
      <c r="E818" s="1"/>
      <c r="G818" s="1"/>
      <c r="I818" s="1"/>
      <c r="K818" s="1"/>
      <c r="M818" s="1"/>
      <c r="O818" s="1"/>
      <c r="Q818" s="1"/>
      <c r="S818" s="1"/>
      <c r="T818" s="1"/>
      <c r="V818" s="1"/>
      <c r="W818" s="1"/>
      <c r="Y818" s="1"/>
      <c r="Z818" s="1"/>
      <c r="AB818" s="1"/>
      <c r="AC818" s="1"/>
      <c r="AE818" s="1"/>
      <c r="AF818" s="1"/>
      <c r="AH818" s="1"/>
      <c r="AI818" s="1"/>
      <c r="AK818" s="1"/>
      <c r="AL818" s="1"/>
      <c r="AN818" s="1"/>
      <c r="AO818" s="1"/>
    </row>
    <row r="819" spans="5:41" ht="12">
      <c r="E819" s="1"/>
      <c r="G819" s="1"/>
      <c r="I819" s="1"/>
      <c r="K819" s="1"/>
      <c r="M819" s="1"/>
      <c r="O819" s="1"/>
      <c r="Q819" s="1"/>
      <c r="S819" s="1"/>
      <c r="T819" s="1"/>
      <c r="V819" s="1"/>
      <c r="W819" s="1"/>
      <c r="Y819" s="1"/>
      <c r="Z819" s="1"/>
      <c r="AB819" s="1"/>
      <c r="AC819" s="1"/>
      <c r="AE819" s="1"/>
      <c r="AF819" s="1"/>
      <c r="AH819" s="1"/>
      <c r="AI819" s="1"/>
      <c r="AK819" s="1"/>
      <c r="AL819" s="1"/>
      <c r="AN819" s="1"/>
      <c r="AO819" s="1"/>
    </row>
    <row r="820" spans="5:41" ht="12">
      <c r="E820" s="1"/>
      <c r="G820" s="1"/>
      <c r="I820" s="1"/>
      <c r="K820" s="1"/>
      <c r="M820" s="1"/>
      <c r="O820" s="1"/>
      <c r="Q820" s="1"/>
      <c r="S820" s="1"/>
      <c r="T820" s="1"/>
      <c r="V820" s="1"/>
      <c r="W820" s="1"/>
      <c r="Y820" s="1"/>
      <c r="Z820" s="1"/>
      <c r="AB820" s="1"/>
      <c r="AC820" s="1"/>
      <c r="AE820" s="1"/>
      <c r="AF820" s="1"/>
      <c r="AH820" s="1"/>
      <c r="AI820" s="1"/>
      <c r="AK820" s="1"/>
      <c r="AL820" s="1"/>
      <c r="AN820" s="1"/>
      <c r="AO820" s="1"/>
    </row>
    <row r="821" spans="5:41" ht="12">
      <c r="E821" s="1"/>
      <c r="G821" s="1"/>
      <c r="I821" s="1"/>
      <c r="K821" s="1"/>
      <c r="M821" s="1"/>
      <c r="O821" s="1"/>
      <c r="Q821" s="1"/>
      <c r="S821" s="1"/>
      <c r="T821" s="1"/>
      <c r="V821" s="1"/>
      <c r="W821" s="1"/>
      <c r="Y821" s="1"/>
      <c r="Z821" s="1"/>
      <c r="AB821" s="1"/>
      <c r="AC821" s="1"/>
      <c r="AE821" s="1"/>
      <c r="AF821" s="1"/>
      <c r="AH821" s="1"/>
      <c r="AI821" s="1"/>
      <c r="AK821" s="1"/>
      <c r="AL821" s="1"/>
      <c r="AN821" s="1"/>
      <c r="AO821" s="1"/>
    </row>
    <row r="822" spans="5:41" ht="12">
      <c r="E822" s="1"/>
      <c r="G822" s="1"/>
      <c r="I822" s="1"/>
      <c r="K822" s="1"/>
      <c r="M822" s="1"/>
      <c r="O822" s="1"/>
      <c r="Q822" s="1"/>
      <c r="S822" s="1"/>
      <c r="T822" s="1"/>
      <c r="V822" s="1"/>
      <c r="W822" s="1"/>
      <c r="Y822" s="1"/>
      <c r="Z822" s="1"/>
      <c r="AB822" s="1"/>
      <c r="AC822" s="1"/>
      <c r="AE822" s="1"/>
      <c r="AF822" s="1"/>
      <c r="AH822" s="1"/>
      <c r="AI822" s="1"/>
      <c r="AK822" s="1"/>
      <c r="AL822" s="1"/>
      <c r="AN822" s="1"/>
      <c r="AO822" s="1"/>
    </row>
    <row r="823" spans="5:41" ht="12">
      <c r="E823" s="1"/>
      <c r="G823" s="1"/>
      <c r="I823" s="1"/>
      <c r="K823" s="1"/>
      <c r="M823" s="1"/>
      <c r="O823" s="1"/>
      <c r="Q823" s="1"/>
      <c r="S823" s="1"/>
      <c r="T823" s="1"/>
      <c r="V823" s="1"/>
      <c r="W823" s="1"/>
      <c r="Y823" s="1"/>
      <c r="Z823" s="1"/>
      <c r="AB823" s="1"/>
      <c r="AC823" s="1"/>
      <c r="AE823" s="1"/>
      <c r="AF823" s="1"/>
      <c r="AH823" s="1"/>
      <c r="AI823" s="1"/>
      <c r="AK823" s="1"/>
      <c r="AL823" s="1"/>
      <c r="AN823" s="1"/>
      <c r="AO823" s="1"/>
    </row>
    <row r="824" spans="5:41" ht="12">
      <c r="E824" s="1"/>
      <c r="G824" s="1"/>
      <c r="I824" s="1"/>
      <c r="K824" s="1"/>
      <c r="M824" s="1"/>
      <c r="O824" s="1"/>
      <c r="Q824" s="1"/>
      <c r="S824" s="1"/>
      <c r="T824" s="1"/>
      <c r="V824" s="1"/>
      <c r="W824" s="1"/>
      <c r="Y824" s="1"/>
      <c r="Z824" s="1"/>
      <c r="AB824" s="1"/>
      <c r="AC824" s="1"/>
      <c r="AE824" s="1"/>
      <c r="AF824" s="1"/>
      <c r="AH824" s="1"/>
      <c r="AI824" s="1"/>
      <c r="AK824" s="1"/>
      <c r="AL824" s="1"/>
      <c r="AN824" s="1"/>
      <c r="AO824" s="1"/>
    </row>
    <row r="825" spans="5:41" ht="12">
      <c r="E825" s="1"/>
      <c r="G825" s="1"/>
      <c r="I825" s="1"/>
      <c r="K825" s="1"/>
      <c r="M825" s="1"/>
      <c r="O825" s="1"/>
      <c r="Q825" s="1"/>
      <c r="S825" s="1"/>
      <c r="T825" s="1"/>
      <c r="V825" s="1"/>
      <c r="W825" s="1"/>
      <c r="Y825" s="1"/>
      <c r="Z825" s="1"/>
      <c r="AB825" s="1"/>
      <c r="AC825" s="1"/>
      <c r="AE825" s="1"/>
      <c r="AF825" s="1"/>
      <c r="AH825" s="1"/>
      <c r="AI825" s="1"/>
      <c r="AK825" s="1"/>
      <c r="AL825" s="1"/>
      <c r="AN825" s="1"/>
      <c r="AO825" s="1"/>
    </row>
    <row r="826" spans="5:41" ht="12">
      <c r="E826" s="1"/>
      <c r="G826" s="1"/>
      <c r="I826" s="1"/>
      <c r="K826" s="1"/>
      <c r="M826" s="1"/>
      <c r="O826" s="1"/>
      <c r="Q826" s="1"/>
      <c r="S826" s="1"/>
      <c r="T826" s="1"/>
      <c r="V826" s="1"/>
      <c r="W826" s="1"/>
      <c r="Y826" s="1"/>
      <c r="Z826" s="1"/>
      <c r="AB826" s="1"/>
      <c r="AC826" s="1"/>
      <c r="AE826" s="1"/>
      <c r="AF826" s="1"/>
      <c r="AH826" s="1"/>
      <c r="AI826" s="1"/>
      <c r="AK826" s="1"/>
      <c r="AL826" s="1"/>
      <c r="AN826" s="1"/>
      <c r="AO826" s="1"/>
    </row>
    <row r="827" spans="5:41" ht="12">
      <c r="E827" s="1"/>
      <c r="G827" s="1"/>
      <c r="I827" s="1"/>
      <c r="K827" s="1"/>
      <c r="M827" s="1"/>
      <c r="O827" s="1"/>
      <c r="Q827" s="1"/>
      <c r="S827" s="1"/>
      <c r="T827" s="1"/>
      <c r="V827" s="1"/>
      <c r="W827" s="1"/>
      <c r="Y827" s="1"/>
      <c r="Z827" s="1"/>
      <c r="AB827" s="1"/>
      <c r="AC827" s="1"/>
      <c r="AE827" s="1"/>
      <c r="AF827" s="1"/>
      <c r="AH827" s="1"/>
      <c r="AI827" s="1"/>
      <c r="AK827" s="1"/>
      <c r="AL827" s="1"/>
      <c r="AN827" s="1"/>
      <c r="AO827" s="1"/>
    </row>
    <row r="828" spans="5:41" ht="12">
      <c r="E828" s="1"/>
      <c r="G828" s="1"/>
      <c r="I828" s="1"/>
      <c r="K828" s="1"/>
      <c r="M828" s="1"/>
      <c r="O828" s="1"/>
      <c r="Q828" s="1"/>
      <c r="S828" s="1"/>
      <c r="T828" s="1"/>
      <c r="V828" s="1"/>
      <c r="W828" s="1"/>
      <c r="Y828" s="1"/>
      <c r="Z828" s="1"/>
      <c r="AB828" s="1"/>
      <c r="AC828" s="1"/>
      <c r="AE828" s="1"/>
      <c r="AF828" s="1"/>
      <c r="AH828" s="1"/>
      <c r="AI828" s="1"/>
      <c r="AK828" s="1"/>
      <c r="AL828" s="1"/>
      <c r="AN828" s="1"/>
      <c r="AO828" s="1"/>
    </row>
    <row r="829" spans="5:41" ht="12">
      <c r="E829" s="1"/>
      <c r="G829" s="1"/>
      <c r="I829" s="1"/>
      <c r="K829" s="1"/>
      <c r="M829" s="1"/>
      <c r="O829" s="1"/>
      <c r="Q829" s="1"/>
      <c r="S829" s="1"/>
      <c r="T829" s="1"/>
      <c r="V829" s="1"/>
      <c r="W829" s="1"/>
      <c r="Y829" s="1"/>
      <c r="Z829" s="1"/>
      <c r="AB829" s="1"/>
      <c r="AC829" s="1"/>
      <c r="AE829" s="1"/>
      <c r="AF829" s="1"/>
      <c r="AH829" s="1"/>
      <c r="AI829" s="1"/>
      <c r="AK829" s="1"/>
      <c r="AL829" s="1"/>
      <c r="AN829" s="1"/>
      <c r="AO829" s="1"/>
    </row>
    <row r="830" spans="5:41" ht="12">
      <c r="E830" s="1"/>
      <c r="G830" s="1"/>
      <c r="I830" s="1"/>
      <c r="K830" s="1"/>
      <c r="M830" s="1"/>
      <c r="O830" s="1"/>
      <c r="Q830" s="1"/>
      <c r="S830" s="1"/>
      <c r="T830" s="1"/>
      <c r="V830" s="1"/>
      <c r="W830" s="1"/>
      <c r="Y830" s="1"/>
      <c r="Z830" s="1"/>
      <c r="AB830" s="1"/>
      <c r="AC830" s="1"/>
      <c r="AE830" s="1"/>
      <c r="AF830" s="1"/>
      <c r="AH830" s="1"/>
      <c r="AI830" s="1"/>
      <c r="AK830" s="1"/>
      <c r="AL830" s="1"/>
      <c r="AN830" s="1"/>
      <c r="AO830" s="1"/>
    </row>
    <row r="831" spans="5:41" ht="12">
      <c r="E831" s="1"/>
      <c r="G831" s="1"/>
      <c r="I831" s="1"/>
      <c r="K831" s="1"/>
      <c r="M831" s="1"/>
      <c r="O831" s="1"/>
      <c r="Q831" s="1"/>
      <c r="S831" s="1"/>
      <c r="T831" s="1"/>
      <c r="V831" s="1"/>
      <c r="W831" s="1"/>
      <c r="Y831" s="1"/>
      <c r="Z831" s="1"/>
      <c r="AB831" s="1"/>
      <c r="AC831" s="1"/>
      <c r="AE831" s="1"/>
      <c r="AF831" s="1"/>
      <c r="AH831" s="1"/>
      <c r="AI831" s="1"/>
      <c r="AK831" s="1"/>
      <c r="AL831" s="1"/>
      <c r="AN831" s="1"/>
      <c r="AO831" s="1"/>
    </row>
    <row r="832" spans="5:41" ht="12">
      <c r="E832" s="1"/>
      <c r="G832" s="1"/>
      <c r="I832" s="1"/>
      <c r="K832" s="1"/>
      <c r="M832" s="1"/>
      <c r="O832" s="1"/>
      <c r="Q832" s="1"/>
      <c r="S832" s="1"/>
      <c r="T832" s="1"/>
      <c r="V832" s="1"/>
      <c r="W832" s="1"/>
      <c r="Y832" s="1"/>
      <c r="Z832" s="1"/>
      <c r="AB832" s="1"/>
      <c r="AC832" s="1"/>
      <c r="AE832" s="1"/>
      <c r="AF832" s="1"/>
      <c r="AH832" s="1"/>
      <c r="AI832" s="1"/>
      <c r="AK832" s="1"/>
      <c r="AL832" s="1"/>
      <c r="AN832" s="1"/>
      <c r="AO832" s="1"/>
    </row>
    <row r="833" spans="5:41" ht="12">
      <c r="E833" s="1"/>
      <c r="G833" s="1"/>
      <c r="I833" s="1"/>
      <c r="K833" s="1"/>
      <c r="M833" s="1"/>
      <c r="O833" s="1"/>
      <c r="Q833" s="1"/>
      <c r="S833" s="1"/>
      <c r="T833" s="1"/>
      <c r="V833" s="1"/>
      <c r="W833" s="1"/>
      <c r="Y833" s="1"/>
      <c r="Z833" s="1"/>
      <c r="AB833" s="1"/>
      <c r="AC833" s="1"/>
      <c r="AE833" s="1"/>
      <c r="AF833" s="1"/>
      <c r="AH833" s="1"/>
      <c r="AI833" s="1"/>
      <c r="AK833" s="1"/>
      <c r="AL833" s="1"/>
      <c r="AN833" s="1"/>
      <c r="AO833" s="1"/>
    </row>
    <row r="834" spans="5:41" ht="12">
      <c r="E834" s="1"/>
      <c r="G834" s="1"/>
      <c r="I834" s="1"/>
      <c r="K834" s="1"/>
      <c r="M834" s="1"/>
      <c r="O834" s="1"/>
      <c r="Q834" s="1"/>
      <c r="S834" s="1"/>
      <c r="T834" s="1"/>
      <c r="V834" s="1"/>
      <c r="W834" s="1"/>
      <c r="Y834" s="1"/>
      <c r="Z834" s="1"/>
      <c r="AB834" s="1"/>
      <c r="AC834" s="1"/>
      <c r="AE834" s="1"/>
      <c r="AF834" s="1"/>
      <c r="AH834" s="1"/>
      <c r="AI834" s="1"/>
      <c r="AK834" s="1"/>
      <c r="AL834" s="1"/>
      <c r="AN834" s="1"/>
      <c r="AO834" s="1"/>
    </row>
    <row r="835" spans="5:41" ht="12">
      <c r="E835" s="1"/>
      <c r="G835" s="1"/>
      <c r="I835" s="1"/>
      <c r="K835" s="1"/>
      <c r="M835" s="1"/>
      <c r="O835" s="1"/>
      <c r="Q835" s="1"/>
      <c r="S835" s="1"/>
      <c r="T835" s="1"/>
      <c r="V835" s="1"/>
      <c r="W835" s="1"/>
      <c r="Y835" s="1"/>
      <c r="Z835" s="1"/>
      <c r="AB835" s="1"/>
      <c r="AC835" s="1"/>
      <c r="AE835" s="1"/>
      <c r="AF835" s="1"/>
      <c r="AH835" s="1"/>
      <c r="AI835" s="1"/>
      <c r="AK835" s="1"/>
      <c r="AL835" s="1"/>
      <c r="AN835" s="1"/>
      <c r="AO835" s="1"/>
    </row>
    <row r="836" spans="5:41" ht="12">
      <c r="E836" s="1"/>
      <c r="G836" s="1"/>
      <c r="I836" s="1"/>
      <c r="K836" s="1"/>
      <c r="M836" s="1"/>
      <c r="O836" s="1"/>
      <c r="Q836" s="1"/>
      <c r="S836" s="1"/>
      <c r="T836" s="1"/>
      <c r="V836" s="1"/>
      <c r="W836" s="1"/>
      <c r="Y836" s="1"/>
      <c r="Z836" s="1"/>
      <c r="AB836" s="1"/>
      <c r="AC836" s="1"/>
      <c r="AE836" s="1"/>
      <c r="AF836" s="1"/>
      <c r="AH836" s="1"/>
      <c r="AI836" s="1"/>
      <c r="AK836" s="1"/>
      <c r="AL836" s="1"/>
      <c r="AN836" s="1"/>
      <c r="AO836" s="1"/>
    </row>
    <row r="837" spans="5:41" ht="12">
      <c r="E837" s="1"/>
      <c r="G837" s="1"/>
      <c r="I837" s="1"/>
      <c r="K837" s="1"/>
      <c r="M837" s="1"/>
      <c r="O837" s="1"/>
      <c r="Q837" s="1"/>
      <c r="S837" s="1"/>
      <c r="T837" s="1"/>
      <c r="V837" s="1"/>
      <c r="W837" s="1"/>
      <c r="Y837" s="1"/>
      <c r="Z837" s="1"/>
      <c r="AB837" s="1"/>
      <c r="AC837" s="1"/>
      <c r="AE837" s="1"/>
      <c r="AF837" s="1"/>
      <c r="AH837" s="1"/>
      <c r="AI837" s="1"/>
      <c r="AK837" s="1"/>
      <c r="AL837" s="1"/>
      <c r="AN837" s="1"/>
      <c r="AO837" s="1"/>
    </row>
    <row r="838" spans="5:41" ht="12">
      <c r="E838" s="1"/>
      <c r="G838" s="1"/>
      <c r="I838" s="1"/>
      <c r="K838" s="1"/>
      <c r="M838" s="1"/>
      <c r="O838" s="1"/>
      <c r="Q838" s="1"/>
      <c r="S838" s="1"/>
      <c r="T838" s="1"/>
      <c r="V838" s="1"/>
      <c r="W838" s="1"/>
      <c r="Y838" s="1"/>
      <c r="Z838" s="1"/>
      <c r="AB838" s="1"/>
      <c r="AC838" s="1"/>
      <c r="AE838" s="1"/>
      <c r="AF838" s="1"/>
      <c r="AH838" s="1"/>
      <c r="AI838" s="1"/>
      <c r="AK838" s="1"/>
      <c r="AL838" s="1"/>
      <c r="AN838" s="1"/>
      <c r="AO838" s="1"/>
    </row>
    <row r="839" spans="5:41" ht="12">
      <c r="E839" s="1"/>
      <c r="G839" s="1"/>
      <c r="I839" s="1"/>
      <c r="K839" s="1"/>
      <c r="M839" s="1"/>
      <c r="O839" s="1"/>
      <c r="Q839" s="1"/>
      <c r="S839" s="1"/>
      <c r="T839" s="1"/>
      <c r="V839" s="1"/>
      <c r="W839" s="1"/>
      <c r="Y839" s="1"/>
      <c r="Z839" s="1"/>
      <c r="AB839" s="1"/>
      <c r="AC839" s="1"/>
      <c r="AE839" s="1"/>
      <c r="AF839" s="1"/>
      <c r="AH839" s="1"/>
      <c r="AI839" s="1"/>
      <c r="AK839" s="1"/>
      <c r="AL839" s="1"/>
      <c r="AN839" s="1"/>
      <c r="AO839" s="1"/>
    </row>
    <row r="840" spans="5:41" ht="12">
      <c r="E840" s="1"/>
      <c r="G840" s="1"/>
      <c r="I840" s="1"/>
      <c r="K840" s="1"/>
      <c r="M840" s="1"/>
      <c r="O840" s="1"/>
      <c r="Q840" s="1"/>
      <c r="S840" s="1"/>
      <c r="T840" s="1"/>
      <c r="V840" s="1"/>
      <c r="W840" s="1"/>
      <c r="Y840" s="1"/>
      <c r="Z840" s="1"/>
      <c r="AB840" s="1"/>
      <c r="AC840" s="1"/>
      <c r="AE840" s="1"/>
      <c r="AF840" s="1"/>
      <c r="AH840" s="1"/>
      <c r="AI840" s="1"/>
      <c r="AK840" s="1"/>
      <c r="AL840" s="1"/>
      <c r="AN840" s="1"/>
      <c r="AO840" s="1"/>
    </row>
    <row r="841" spans="5:41" ht="12">
      <c r="E841" s="1"/>
      <c r="G841" s="1"/>
      <c r="I841" s="1"/>
      <c r="K841" s="1"/>
      <c r="M841" s="1"/>
      <c r="O841" s="1"/>
      <c r="Q841" s="1"/>
      <c r="S841" s="1"/>
      <c r="T841" s="1"/>
      <c r="V841" s="1"/>
      <c r="W841" s="1"/>
      <c r="Y841" s="1"/>
      <c r="Z841" s="1"/>
      <c r="AB841" s="1"/>
      <c r="AC841" s="1"/>
      <c r="AE841" s="1"/>
      <c r="AF841" s="1"/>
      <c r="AH841" s="1"/>
      <c r="AI841" s="1"/>
      <c r="AK841" s="1"/>
      <c r="AL841" s="1"/>
      <c r="AN841" s="1"/>
      <c r="AO841" s="1"/>
    </row>
    <row r="842" spans="5:41" ht="12">
      <c r="E842" s="1"/>
      <c r="G842" s="1"/>
      <c r="I842" s="1"/>
      <c r="K842" s="1"/>
      <c r="M842" s="1"/>
      <c r="O842" s="1"/>
      <c r="Q842" s="1"/>
      <c r="S842" s="1"/>
      <c r="T842" s="1"/>
      <c r="V842" s="1"/>
      <c r="W842" s="1"/>
      <c r="Y842" s="1"/>
      <c r="Z842" s="1"/>
      <c r="AB842" s="1"/>
      <c r="AC842" s="1"/>
      <c r="AE842" s="1"/>
      <c r="AF842" s="1"/>
      <c r="AH842" s="1"/>
      <c r="AI842" s="1"/>
      <c r="AK842" s="1"/>
      <c r="AL842" s="1"/>
      <c r="AN842" s="1"/>
      <c r="AO842" s="1"/>
    </row>
    <row r="843" spans="5:41" ht="12">
      <c r="E843" s="1"/>
      <c r="G843" s="1"/>
      <c r="I843" s="1"/>
      <c r="K843" s="1"/>
      <c r="M843" s="1"/>
      <c r="O843" s="1"/>
      <c r="Q843" s="1"/>
      <c r="S843" s="1"/>
      <c r="T843" s="1"/>
      <c r="V843" s="1"/>
      <c r="W843" s="1"/>
      <c r="Y843" s="1"/>
      <c r="Z843" s="1"/>
      <c r="AB843" s="1"/>
      <c r="AC843" s="1"/>
      <c r="AE843" s="1"/>
      <c r="AF843" s="1"/>
      <c r="AH843" s="1"/>
      <c r="AI843" s="1"/>
      <c r="AK843" s="1"/>
      <c r="AL843" s="1"/>
      <c r="AN843" s="1"/>
      <c r="AO843" s="1"/>
    </row>
    <row r="844" spans="5:41" ht="12">
      <c r="E844" s="1"/>
      <c r="G844" s="1"/>
      <c r="I844" s="1"/>
      <c r="K844" s="1"/>
      <c r="M844" s="1"/>
      <c r="O844" s="1"/>
      <c r="Q844" s="1"/>
      <c r="S844" s="1"/>
      <c r="T844" s="1"/>
      <c r="V844" s="1"/>
      <c r="W844" s="1"/>
      <c r="Y844" s="1"/>
      <c r="Z844" s="1"/>
      <c r="AB844" s="1"/>
      <c r="AC844" s="1"/>
      <c r="AE844" s="1"/>
      <c r="AF844" s="1"/>
      <c r="AH844" s="1"/>
      <c r="AI844" s="1"/>
      <c r="AK844" s="1"/>
      <c r="AL844" s="1"/>
      <c r="AN844" s="1"/>
      <c r="AO844" s="1"/>
    </row>
    <row r="845" spans="5:41" ht="12">
      <c r="E845" s="1"/>
      <c r="G845" s="1"/>
      <c r="I845" s="1"/>
      <c r="K845" s="1"/>
      <c r="M845" s="1"/>
      <c r="O845" s="1"/>
      <c r="Q845" s="1"/>
      <c r="S845" s="1"/>
      <c r="T845" s="1"/>
      <c r="V845" s="1"/>
      <c r="W845" s="1"/>
      <c r="Y845" s="1"/>
      <c r="Z845" s="1"/>
      <c r="AB845" s="1"/>
      <c r="AC845" s="1"/>
      <c r="AE845" s="1"/>
      <c r="AF845" s="1"/>
      <c r="AH845" s="1"/>
      <c r="AI845" s="1"/>
      <c r="AK845" s="1"/>
      <c r="AL845" s="1"/>
      <c r="AN845" s="1"/>
      <c r="AO845" s="1"/>
    </row>
    <row r="846" spans="5:41" ht="12">
      <c r="E846" s="1"/>
      <c r="G846" s="1"/>
      <c r="I846" s="1"/>
      <c r="K846" s="1"/>
      <c r="M846" s="1"/>
      <c r="O846" s="1"/>
      <c r="Q846" s="1"/>
      <c r="S846" s="1"/>
      <c r="T846" s="1"/>
      <c r="V846" s="1"/>
      <c r="W846" s="1"/>
      <c r="Y846" s="1"/>
      <c r="Z846" s="1"/>
      <c r="AB846" s="1"/>
      <c r="AC846" s="1"/>
      <c r="AE846" s="1"/>
      <c r="AF846" s="1"/>
      <c r="AH846" s="1"/>
      <c r="AI846" s="1"/>
      <c r="AK846" s="1"/>
      <c r="AL846" s="1"/>
      <c r="AN846" s="1"/>
      <c r="AO846" s="1"/>
    </row>
    <row r="847" spans="5:41" ht="12">
      <c r="E847" s="1"/>
      <c r="G847" s="1"/>
      <c r="I847" s="1"/>
      <c r="K847" s="1"/>
      <c r="M847" s="1"/>
      <c r="O847" s="1"/>
      <c r="Q847" s="1"/>
      <c r="S847" s="1"/>
      <c r="T847" s="1"/>
      <c r="V847" s="1"/>
      <c r="W847" s="1"/>
      <c r="Y847" s="1"/>
      <c r="Z847" s="1"/>
      <c r="AB847" s="1"/>
      <c r="AC847" s="1"/>
      <c r="AE847" s="1"/>
      <c r="AF847" s="1"/>
      <c r="AH847" s="1"/>
      <c r="AI847" s="1"/>
      <c r="AK847" s="1"/>
      <c r="AL847" s="1"/>
      <c r="AN847" s="1"/>
      <c r="AO847" s="1"/>
    </row>
    <row r="848" spans="5:41" ht="12">
      <c r="E848" s="1"/>
      <c r="G848" s="1"/>
      <c r="I848" s="1"/>
      <c r="K848" s="1"/>
      <c r="M848" s="1"/>
      <c r="O848" s="1"/>
      <c r="Q848" s="1"/>
      <c r="S848" s="1"/>
      <c r="T848" s="1"/>
      <c r="V848" s="1"/>
      <c r="W848" s="1"/>
      <c r="Y848" s="1"/>
      <c r="Z848" s="1"/>
      <c r="AB848" s="1"/>
      <c r="AC848" s="1"/>
      <c r="AE848" s="1"/>
      <c r="AF848" s="1"/>
      <c r="AH848" s="1"/>
      <c r="AI848" s="1"/>
      <c r="AK848" s="1"/>
      <c r="AL848" s="1"/>
      <c r="AN848" s="1"/>
      <c r="AO848" s="1"/>
    </row>
    <row r="849" spans="5:41" ht="12">
      <c r="E849" s="1"/>
      <c r="G849" s="1"/>
      <c r="I849" s="1"/>
      <c r="K849" s="1"/>
      <c r="M849" s="1"/>
      <c r="O849" s="1"/>
      <c r="Q849" s="1"/>
      <c r="S849" s="1"/>
      <c r="T849" s="1"/>
      <c r="V849" s="1"/>
      <c r="W849" s="1"/>
      <c r="Y849" s="1"/>
      <c r="Z849" s="1"/>
      <c r="AB849" s="1"/>
      <c r="AC849" s="1"/>
      <c r="AE849" s="1"/>
      <c r="AF849" s="1"/>
      <c r="AH849" s="1"/>
      <c r="AI849" s="1"/>
      <c r="AK849" s="1"/>
      <c r="AL849" s="1"/>
      <c r="AN849" s="1"/>
      <c r="AO849" s="1"/>
    </row>
    <row r="850" spans="5:41" ht="12">
      <c r="E850" s="1"/>
      <c r="G850" s="1"/>
      <c r="I850" s="1"/>
      <c r="K850" s="1"/>
      <c r="M850" s="1"/>
      <c r="O850" s="1"/>
      <c r="Q850" s="1"/>
      <c r="S850" s="1"/>
      <c r="T850" s="1"/>
      <c r="V850" s="1"/>
      <c r="W850" s="1"/>
      <c r="Y850" s="1"/>
      <c r="Z850" s="1"/>
      <c r="AB850" s="1"/>
      <c r="AC850" s="1"/>
      <c r="AE850" s="1"/>
      <c r="AF850" s="1"/>
      <c r="AH850" s="1"/>
      <c r="AI850" s="1"/>
      <c r="AK850" s="1"/>
      <c r="AL850" s="1"/>
      <c r="AN850" s="1"/>
      <c r="AO850" s="1"/>
    </row>
    <row r="851" spans="5:41" ht="12">
      <c r="E851" s="1"/>
      <c r="G851" s="1"/>
      <c r="I851" s="1"/>
      <c r="K851" s="1"/>
      <c r="M851" s="1"/>
      <c r="O851" s="1"/>
      <c r="Q851" s="1"/>
      <c r="S851" s="1"/>
      <c r="T851" s="1"/>
      <c r="V851" s="1"/>
      <c r="W851" s="1"/>
      <c r="Y851" s="1"/>
      <c r="Z851" s="1"/>
      <c r="AB851" s="1"/>
      <c r="AC851" s="1"/>
      <c r="AE851" s="1"/>
      <c r="AF851" s="1"/>
      <c r="AH851" s="1"/>
      <c r="AI851" s="1"/>
      <c r="AK851" s="1"/>
      <c r="AL851" s="1"/>
      <c r="AN851" s="1"/>
      <c r="AO851" s="1"/>
    </row>
    <row r="852" spans="5:41" ht="12">
      <c r="E852" s="1"/>
      <c r="G852" s="1"/>
      <c r="I852" s="1"/>
      <c r="K852" s="1"/>
      <c r="M852" s="1"/>
      <c r="O852" s="1"/>
      <c r="Q852" s="1"/>
      <c r="S852" s="1"/>
      <c r="T852" s="1"/>
      <c r="V852" s="1"/>
      <c r="W852" s="1"/>
      <c r="Y852" s="1"/>
      <c r="Z852" s="1"/>
      <c r="AB852" s="1"/>
      <c r="AC852" s="1"/>
      <c r="AE852" s="1"/>
      <c r="AF852" s="1"/>
      <c r="AH852" s="1"/>
      <c r="AI852" s="1"/>
      <c r="AK852" s="1"/>
      <c r="AL852" s="1"/>
      <c r="AN852" s="1"/>
      <c r="AO852" s="1"/>
    </row>
    <row r="853" spans="5:41" ht="12">
      <c r="E853" s="1"/>
      <c r="G853" s="1"/>
      <c r="I853" s="1"/>
      <c r="K853" s="1"/>
      <c r="M853" s="1"/>
      <c r="O853" s="1"/>
      <c r="Q853" s="1"/>
      <c r="S853" s="1"/>
      <c r="T853" s="1"/>
      <c r="V853" s="1"/>
      <c r="W853" s="1"/>
      <c r="Y853" s="1"/>
      <c r="Z853" s="1"/>
      <c r="AB853" s="1"/>
      <c r="AC853" s="1"/>
      <c r="AE853" s="1"/>
      <c r="AF853" s="1"/>
      <c r="AH853" s="1"/>
      <c r="AI853" s="1"/>
      <c r="AK853" s="1"/>
      <c r="AL853" s="1"/>
      <c r="AN853" s="1"/>
      <c r="AO853" s="1"/>
    </row>
    <row r="854" spans="5:41" ht="12">
      <c r="E854" s="1"/>
      <c r="G854" s="1"/>
      <c r="I854" s="1"/>
      <c r="K854" s="1"/>
      <c r="M854" s="1"/>
      <c r="O854" s="1"/>
      <c r="Q854" s="1"/>
      <c r="S854" s="1"/>
      <c r="T854" s="1"/>
      <c r="V854" s="1"/>
      <c r="W854" s="1"/>
      <c r="Y854" s="1"/>
      <c r="Z854" s="1"/>
      <c r="AB854" s="1"/>
      <c r="AC854" s="1"/>
      <c r="AE854" s="1"/>
      <c r="AF854" s="1"/>
      <c r="AH854" s="1"/>
      <c r="AI854" s="1"/>
      <c r="AK854" s="1"/>
      <c r="AL854" s="1"/>
      <c r="AN854" s="1"/>
      <c r="AO854" s="1"/>
    </row>
    <row r="855" spans="5:41" ht="12">
      <c r="E855" s="1"/>
      <c r="G855" s="1"/>
      <c r="I855" s="1"/>
      <c r="K855" s="1"/>
      <c r="M855" s="1"/>
      <c r="O855" s="1"/>
      <c r="Q855" s="1"/>
      <c r="S855" s="1"/>
      <c r="T855" s="1"/>
      <c r="V855" s="1"/>
      <c r="W855" s="1"/>
      <c r="Y855" s="1"/>
      <c r="Z855" s="1"/>
      <c r="AB855" s="1"/>
      <c r="AC855" s="1"/>
      <c r="AE855" s="1"/>
      <c r="AF855" s="1"/>
      <c r="AH855" s="1"/>
      <c r="AI855" s="1"/>
      <c r="AK855" s="1"/>
      <c r="AL855" s="1"/>
      <c r="AN855" s="1"/>
      <c r="AO855" s="1"/>
    </row>
    <row r="856" spans="5:41" ht="12">
      <c r="E856" s="1"/>
      <c r="G856" s="1"/>
      <c r="I856" s="1"/>
      <c r="K856" s="1"/>
      <c r="M856" s="1"/>
      <c r="O856" s="1"/>
      <c r="Q856" s="1"/>
      <c r="S856" s="1"/>
      <c r="T856" s="1"/>
      <c r="V856" s="1"/>
      <c r="W856" s="1"/>
      <c r="Y856" s="1"/>
      <c r="Z856" s="1"/>
      <c r="AB856" s="1"/>
      <c r="AC856" s="1"/>
      <c r="AE856" s="1"/>
      <c r="AF856" s="1"/>
      <c r="AH856" s="1"/>
      <c r="AI856" s="1"/>
      <c r="AK856" s="1"/>
      <c r="AL856" s="1"/>
      <c r="AN856" s="1"/>
      <c r="AO856" s="1"/>
    </row>
    <row r="857" spans="5:41" ht="12">
      <c r="E857" s="1"/>
      <c r="G857" s="1"/>
      <c r="I857" s="1"/>
      <c r="K857" s="1"/>
      <c r="M857" s="1"/>
      <c r="O857" s="1"/>
      <c r="Q857" s="1"/>
      <c r="S857" s="1"/>
      <c r="T857" s="1"/>
      <c r="V857" s="1"/>
      <c r="W857" s="1"/>
      <c r="Y857" s="1"/>
      <c r="Z857" s="1"/>
      <c r="AB857" s="1"/>
      <c r="AC857" s="1"/>
      <c r="AE857" s="1"/>
      <c r="AF857" s="1"/>
      <c r="AH857" s="1"/>
      <c r="AI857" s="1"/>
      <c r="AK857" s="1"/>
      <c r="AL857" s="1"/>
      <c r="AN857" s="1"/>
      <c r="AO857" s="1"/>
    </row>
    <row r="858" spans="5:41" ht="12">
      <c r="E858" s="1"/>
      <c r="G858" s="1"/>
      <c r="I858" s="1"/>
      <c r="K858" s="1"/>
      <c r="M858" s="1"/>
      <c r="O858" s="1"/>
      <c r="Q858" s="1"/>
      <c r="S858" s="1"/>
      <c r="T858" s="1"/>
      <c r="V858" s="1"/>
      <c r="W858" s="1"/>
      <c r="Y858" s="1"/>
      <c r="Z858" s="1"/>
      <c r="AB858" s="1"/>
      <c r="AC858" s="1"/>
      <c r="AE858" s="1"/>
      <c r="AF858" s="1"/>
      <c r="AH858" s="1"/>
      <c r="AI858" s="1"/>
      <c r="AK858" s="1"/>
      <c r="AL858" s="1"/>
      <c r="AN858" s="1"/>
      <c r="AO858" s="1"/>
    </row>
    <row r="859" spans="5:41" ht="12">
      <c r="E859" s="1"/>
      <c r="G859" s="1"/>
      <c r="I859" s="1"/>
      <c r="K859" s="1"/>
      <c r="M859" s="1"/>
      <c r="O859" s="1"/>
      <c r="Q859" s="1"/>
      <c r="S859" s="1"/>
      <c r="T859" s="1"/>
      <c r="V859" s="1"/>
      <c r="W859" s="1"/>
      <c r="Y859" s="1"/>
      <c r="Z859" s="1"/>
      <c r="AB859" s="1"/>
      <c r="AC859" s="1"/>
      <c r="AE859" s="1"/>
      <c r="AF859" s="1"/>
      <c r="AH859" s="1"/>
      <c r="AI859" s="1"/>
      <c r="AK859" s="1"/>
      <c r="AL859" s="1"/>
      <c r="AN859" s="1"/>
      <c r="AO859" s="1"/>
    </row>
    <row r="860" spans="5:41" ht="12">
      <c r="E860" s="1"/>
      <c r="G860" s="1"/>
      <c r="I860" s="1"/>
      <c r="K860" s="1"/>
      <c r="M860" s="1"/>
      <c r="O860" s="1"/>
      <c r="Q860" s="1"/>
      <c r="S860" s="1"/>
      <c r="T860" s="1"/>
      <c r="V860" s="1"/>
      <c r="W860" s="1"/>
      <c r="Y860" s="1"/>
      <c r="Z860" s="1"/>
      <c r="AB860" s="1"/>
      <c r="AC860" s="1"/>
      <c r="AE860" s="1"/>
      <c r="AF860" s="1"/>
      <c r="AH860" s="1"/>
      <c r="AI860" s="1"/>
      <c r="AK860" s="1"/>
      <c r="AL860" s="1"/>
      <c r="AN860" s="1"/>
      <c r="AO860" s="1"/>
    </row>
    <row r="861" spans="5:41" ht="12">
      <c r="E861" s="1"/>
      <c r="G861" s="1"/>
      <c r="I861" s="1"/>
      <c r="K861" s="1"/>
      <c r="M861" s="1"/>
      <c r="O861" s="1"/>
      <c r="Q861" s="1"/>
      <c r="S861" s="1"/>
      <c r="T861" s="1"/>
      <c r="V861" s="1"/>
      <c r="W861" s="1"/>
      <c r="Y861" s="1"/>
      <c r="Z861" s="1"/>
      <c r="AB861" s="1"/>
      <c r="AC861" s="1"/>
      <c r="AE861" s="1"/>
      <c r="AF861" s="1"/>
      <c r="AH861" s="1"/>
      <c r="AI861" s="1"/>
      <c r="AK861" s="1"/>
      <c r="AL861" s="1"/>
      <c r="AN861" s="1"/>
      <c r="AO861" s="1"/>
    </row>
    <row r="862" spans="5:41" ht="12">
      <c r="E862" s="1"/>
      <c r="G862" s="1"/>
      <c r="I862" s="1"/>
      <c r="K862" s="1"/>
      <c r="M862" s="1"/>
      <c r="O862" s="1"/>
      <c r="Q862" s="1"/>
      <c r="S862" s="1"/>
      <c r="T862" s="1"/>
      <c r="V862" s="1"/>
      <c r="W862" s="1"/>
      <c r="Y862" s="1"/>
      <c r="Z862" s="1"/>
      <c r="AB862" s="1"/>
      <c r="AC862" s="1"/>
      <c r="AE862" s="1"/>
      <c r="AF862" s="1"/>
      <c r="AH862" s="1"/>
      <c r="AI862" s="1"/>
      <c r="AK862" s="1"/>
      <c r="AL862" s="1"/>
      <c r="AN862" s="1"/>
      <c r="AO862" s="1"/>
    </row>
    <row r="863" spans="5:41" ht="12">
      <c r="E863" s="1"/>
      <c r="G863" s="1"/>
      <c r="I863" s="1"/>
      <c r="K863" s="1"/>
      <c r="M863" s="1"/>
      <c r="O863" s="1"/>
      <c r="Q863" s="1"/>
      <c r="S863" s="1"/>
      <c r="T863" s="1"/>
      <c r="V863" s="1"/>
      <c r="W863" s="1"/>
      <c r="Y863" s="1"/>
      <c r="Z863" s="1"/>
      <c r="AB863" s="1"/>
      <c r="AC863" s="1"/>
      <c r="AE863" s="1"/>
      <c r="AF863" s="1"/>
      <c r="AH863" s="1"/>
      <c r="AI863" s="1"/>
      <c r="AK863" s="1"/>
      <c r="AL863" s="1"/>
      <c r="AN863" s="1"/>
      <c r="AO863" s="1"/>
    </row>
    <row r="864" spans="5:41" ht="12">
      <c r="E864" s="1"/>
      <c r="G864" s="1"/>
      <c r="I864" s="1"/>
      <c r="K864" s="1"/>
      <c r="M864" s="1"/>
      <c r="O864" s="1"/>
      <c r="Q864" s="1"/>
      <c r="S864" s="1"/>
      <c r="T864" s="1"/>
      <c r="V864" s="1"/>
      <c r="W864" s="1"/>
      <c r="Y864" s="1"/>
      <c r="Z864" s="1"/>
      <c r="AB864" s="1"/>
      <c r="AC864" s="1"/>
      <c r="AE864" s="1"/>
      <c r="AF864" s="1"/>
      <c r="AH864" s="1"/>
      <c r="AI864" s="1"/>
      <c r="AK864" s="1"/>
      <c r="AL864" s="1"/>
      <c r="AN864" s="1"/>
      <c r="AO864" s="1"/>
    </row>
    <row r="865" spans="5:41" ht="12">
      <c r="E865" s="1"/>
      <c r="G865" s="1"/>
      <c r="I865" s="1"/>
      <c r="K865" s="1"/>
      <c r="M865" s="1"/>
      <c r="O865" s="1"/>
      <c r="Q865" s="1"/>
      <c r="S865" s="1"/>
      <c r="T865" s="1"/>
      <c r="V865" s="1"/>
      <c r="W865" s="1"/>
      <c r="Y865" s="1"/>
      <c r="Z865" s="1"/>
      <c r="AB865" s="1"/>
      <c r="AC865" s="1"/>
      <c r="AE865" s="1"/>
      <c r="AF865" s="1"/>
      <c r="AH865" s="1"/>
      <c r="AI865" s="1"/>
      <c r="AK865" s="1"/>
      <c r="AL865" s="1"/>
      <c r="AN865" s="1"/>
      <c r="AO865" s="1"/>
    </row>
    <row r="866" spans="5:41" ht="12">
      <c r="E866" s="1"/>
      <c r="G866" s="1"/>
      <c r="I866" s="1"/>
      <c r="K866" s="1"/>
      <c r="M866" s="1"/>
      <c r="O866" s="1"/>
      <c r="Q866" s="1"/>
      <c r="S866" s="1"/>
      <c r="T866" s="1"/>
      <c r="V866" s="1"/>
      <c r="W866" s="1"/>
      <c r="Y866" s="1"/>
      <c r="Z866" s="1"/>
      <c r="AB866" s="1"/>
      <c r="AC866" s="1"/>
      <c r="AE866" s="1"/>
      <c r="AF866" s="1"/>
      <c r="AH866" s="1"/>
      <c r="AI866" s="1"/>
      <c r="AK866" s="1"/>
      <c r="AL866" s="1"/>
      <c r="AN866" s="1"/>
      <c r="AO866" s="1"/>
    </row>
    <row r="867" spans="5:41" ht="12">
      <c r="E867" s="1"/>
      <c r="G867" s="1"/>
      <c r="I867" s="1"/>
      <c r="K867" s="1"/>
      <c r="M867" s="1"/>
      <c r="O867" s="1"/>
      <c r="Q867" s="1"/>
      <c r="S867" s="1"/>
      <c r="T867" s="1"/>
      <c r="V867" s="1"/>
      <c r="W867" s="1"/>
      <c r="Y867" s="1"/>
      <c r="Z867" s="1"/>
      <c r="AB867" s="1"/>
      <c r="AC867" s="1"/>
      <c r="AE867" s="1"/>
      <c r="AF867" s="1"/>
      <c r="AH867" s="1"/>
      <c r="AI867" s="1"/>
      <c r="AK867" s="1"/>
      <c r="AL867" s="1"/>
      <c r="AN867" s="1"/>
      <c r="AO867" s="1"/>
    </row>
    <row r="868" spans="5:41" ht="12">
      <c r="E868" s="1"/>
      <c r="G868" s="1"/>
      <c r="I868" s="1"/>
      <c r="K868" s="1"/>
      <c r="M868" s="1"/>
      <c r="O868" s="1"/>
      <c r="Q868" s="1"/>
      <c r="S868" s="1"/>
      <c r="T868" s="1"/>
      <c r="V868" s="1"/>
      <c r="W868" s="1"/>
      <c r="Y868" s="1"/>
      <c r="Z868" s="1"/>
      <c r="AB868" s="1"/>
      <c r="AC868" s="1"/>
      <c r="AE868" s="1"/>
      <c r="AF868" s="1"/>
      <c r="AH868" s="1"/>
      <c r="AI868" s="1"/>
      <c r="AK868" s="1"/>
      <c r="AL868" s="1"/>
      <c r="AN868" s="1"/>
      <c r="AO868" s="1"/>
    </row>
    <row r="869" spans="5:41" ht="12">
      <c r="E869" s="1"/>
      <c r="G869" s="1"/>
      <c r="I869" s="1"/>
      <c r="K869" s="1"/>
      <c r="M869" s="1"/>
      <c r="O869" s="1"/>
      <c r="Q869" s="1"/>
      <c r="S869" s="1"/>
      <c r="T869" s="1"/>
      <c r="V869" s="1"/>
      <c r="W869" s="1"/>
      <c r="Y869" s="1"/>
      <c r="Z869" s="1"/>
      <c r="AB869" s="1"/>
      <c r="AC869" s="1"/>
      <c r="AE869" s="1"/>
      <c r="AF869" s="1"/>
      <c r="AH869" s="1"/>
      <c r="AI869" s="1"/>
      <c r="AK869" s="1"/>
      <c r="AL869" s="1"/>
      <c r="AN869" s="1"/>
      <c r="AO869" s="1"/>
    </row>
    <row r="870" spans="5:41" ht="12">
      <c r="E870" s="1"/>
      <c r="G870" s="1"/>
      <c r="I870" s="1"/>
      <c r="K870" s="1"/>
      <c r="M870" s="1"/>
      <c r="O870" s="1"/>
      <c r="Q870" s="1"/>
      <c r="S870" s="1"/>
      <c r="T870" s="1"/>
      <c r="V870" s="1"/>
      <c r="W870" s="1"/>
      <c r="Y870" s="1"/>
      <c r="Z870" s="1"/>
      <c r="AB870" s="1"/>
      <c r="AC870" s="1"/>
      <c r="AE870" s="1"/>
      <c r="AF870" s="1"/>
      <c r="AH870" s="1"/>
      <c r="AI870" s="1"/>
      <c r="AK870" s="1"/>
      <c r="AL870" s="1"/>
      <c r="AN870" s="1"/>
      <c r="AO870" s="1"/>
    </row>
    <row r="871" spans="5:41" ht="12">
      <c r="E871" s="1"/>
      <c r="G871" s="1"/>
      <c r="I871" s="1"/>
      <c r="K871" s="1"/>
      <c r="M871" s="1"/>
      <c r="O871" s="1"/>
      <c r="Q871" s="1"/>
      <c r="S871" s="1"/>
      <c r="T871" s="1"/>
      <c r="V871" s="1"/>
      <c r="W871" s="1"/>
      <c r="Y871" s="1"/>
      <c r="Z871" s="1"/>
      <c r="AB871" s="1"/>
      <c r="AC871" s="1"/>
      <c r="AE871" s="1"/>
      <c r="AF871" s="1"/>
      <c r="AH871" s="1"/>
      <c r="AI871" s="1"/>
      <c r="AK871" s="1"/>
      <c r="AL871" s="1"/>
      <c r="AN871" s="1"/>
      <c r="AO871" s="1"/>
    </row>
    <row r="872" spans="5:41" ht="12">
      <c r="E872" s="1"/>
      <c r="G872" s="1"/>
      <c r="I872" s="1"/>
      <c r="K872" s="1"/>
      <c r="M872" s="1"/>
      <c r="O872" s="1"/>
      <c r="Q872" s="1"/>
      <c r="S872" s="1"/>
      <c r="T872" s="1"/>
      <c r="V872" s="1"/>
      <c r="W872" s="1"/>
      <c r="Y872" s="1"/>
      <c r="Z872" s="1"/>
      <c r="AB872" s="1"/>
      <c r="AC872" s="1"/>
      <c r="AE872" s="1"/>
      <c r="AF872" s="1"/>
      <c r="AH872" s="1"/>
      <c r="AI872" s="1"/>
      <c r="AK872" s="1"/>
      <c r="AL872" s="1"/>
      <c r="AN872" s="1"/>
      <c r="AO872" s="1"/>
    </row>
    <row r="873" spans="5:41" ht="12">
      <c r="E873" s="1"/>
      <c r="G873" s="1"/>
      <c r="I873" s="1"/>
      <c r="K873" s="1"/>
      <c r="M873" s="1"/>
      <c r="O873" s="1"/>
      <c r="Q873" s="1"/>
      <c r="S873" s="1"/>
      <c r="T873" s="1"/>
      <c r="V873" s="1"/>
      <c r="W873" s="1"/>
      <c r="Y873" s="1"/>
      <c r="Z873" s="1"/>
      <c r="AB873" s="1"/>
      <c r="AC873" s="1"/>
      <c r="AE873" s="1"/>
      <c r="AF873" s="1"/>
      <c r="AH873" s="1"/>
      <c r="AI873" s="1"/>
      <c r="AK873" s="1"/>
      <c r="AL873" s="1"/>
      <c r="AN873" s="1"/>
      <c r="AO873" s="1"/>
    </row>
    <row r="874" spans="5:41" ht="12">
      <c r="E874" s="1"/>
      <c r="G874" s="1"/>
      <c r="I874" s="1"/>
      <c r="K874" s="1"/>
      <c r="M874" s="1"/>
      <c r="O874" s="1"/>
      <c r="Q874" s="1"/>
      <c r="S874" s="1"/>
      <c r="T874" s="1"/>
      <c r="V874" s="1"/>
      <c r="W874" s="1"/>
      <c r="Y874" s="1"/>
      <c r="Z874" s="1"/>
      <c r="AB874" s="1"/>
      <c r="AC874" s="1"/>
      <c r="AE874" s="1"/>
      <c r="AF874" s="1"/>
      <c r="AH874" s="1"/>
      <c r="AI874" s="1"/>
      <c r="AK874" s="1"/>
      <c r="AL874" s="1"/>
      <c r="AN874" s="1"/>
      <c r="AO874" s="1"/>
    </row>
    <row r="875" spans="5:41" ht="12">
      <c r="E875" s="1"/>
      <c r="G875" s="1"/>
      <c r="I875" s="1"/>
      <c r="K875" s="1"/>
      <c r="M875" s="1"/>
      <c r="O875" s="1"/>
      <c r="Q875" s="1"/>
      <c r="S875" s="1"/>
      <c r="T875" s="1"/>
      <c r="V875" s="1"/>
      <c r="W875" s="1"/>
      <c r="Y875" s="1"/>
      <c r="Z875" s="1"/>
      <c r="AB875" s="1"/>
      <c r="AC875" s="1"/>
      <c r="AE875" s="1"/>
      <c r="AF875" s="1"/>
      <c r="AH875" s="1"/>
      <c r="AI875" s="1"/>
      <c r="AK875" s="1"/>
      <c r="AL875" s="1"/>
      <c r="AN875" s="1"/>
      <c r="AO875" s="1"/>
    </row>
    <row r="876" spans="5:41" ht="12">
      <c r="E876" s="1"/>
      <c r="G876" s="1"/>
      <c r="I876" s="1"/>
      <c r="K876" s="1"/>
      <c r="M876" s="1"/>
      <c r="O876" s="1"/>
      <c r="Q876" s="1"/>
      <c r="S876" s="1"/>
      <c r="T876" s="1"/>
      <c r="V876" s="1"/>
      <c r="W876" s="1"/>
      <c r="Y876" s="1"/>
      <c r="Z876" s="1"/>
      <c r="AB876" s="1"/>
      <c r="AC876" s="1"/>
      <c r="AE876" s="1"/>
      <c r="AF876" s="1"/>
      <c r="AH876" s="1"/>
      <c r="AI876" s="1"/>
      <c r="AK876" s="1"/>
      <c r="AL876" s="1"/>
      <c r="AN876" s="1"/>
      <c r="AO876" s="1"/>
    </row>
    <row r="877" spans="5:41" ht="12">
      <c r="E877" s="1"/>
      <c r="G877" s="1"/>
      <c r="I877" s="1"/>
      <c r="K877" s="1"/>
      <c r="M877" s="1"/>
      <c r="O877" s="1"/>
      <c r="Q877" s="1"/>
      <c r="S877" s="1"/>
      <c r="T877" s="1"/>
      <c r="V877" s="1"/>
      <c r="W877" s="1"/>
      <c r="Y877" s="1"/>
      <c r="Z877" s="1"/>
      <c r="AB877" s="1"/>
      <c r="AC877" s="1"/>
      <c r="AE877" s="1"/>
      <c r="AF877" s="1"/>
      <c r="AH877" s="1"/>
      <c r="AI877" s="1"/>
      <c r="AK877" s="1"/>
      <c r="AL877" s="1"/>
      <c r="AN877" s="1"/>
      <c r="AO877" s="1"/>
    </row>
    <row r="878" spans="5:41" ht="12">
      <c r="E878" s="1"/>
      <c r="G878" s="1"/>
      <c r="I878" s="1"/>
      <c r="K878" s="1"/>
      <c r="M878" s="1"/>
      <c r="O878" s="1"/>
      <c r="Q878" s="1"/>
      <c r="S878" s="1"/>
      <c r="T878" s="1"/>
      <c r="V878" s="1"/>
      <c r="W878" s="1"/>
      <c r="Y878" s="1"/>
      <c r="Z878" s="1"/>
      <c r="AB878" s="1"/>
      <c r="AC878" s="1"/>
      <c r="AE878" s="1"/>
      <c r="AF878" s="1"/>
      <c r="AH878" s="1"/>
      <c r="AI878" s="1"/>
      <c r="AK878" s="1"/>
      <c r="AL878" s="1"/>
      <c r="AN878" s="1"/>
      <c r="AO878" s="1"/>
    </row>
    <row r="879" spans="5:41" ht="12">
      <c r="E879" s="1"/>
      <c r="G879" s="1"/>
      <c r="I879" s="1"/>
      <c r="K879" s="1"/>
      <c r="M879" s="1"/>
      <c r="O879" s="1"/>
      <c r="Q879" s="1"/>
      <c r="S879" s="1"/>
      <c r="T879" s="1"/>
      <c r="V879" s="1"/>
      <c r="W879" s="1"/>
      <c r="Y879" s="1"/>
      <c r="Z879" s="1"/>
      <c r="AB879" s="1"/>
      <c r="AC879" s="1"/>
      <c r="AE879" s="1"/>
      <c r="AF879" s="1"/>
      <c r="AH879" s="1"/>
      <c r="AI879" s="1"/>
      <c r="AK879" s="1"/>
      <c r="AL879" s="1"/>
      <c r="AN879" s="1"/>
      <c r="AO879" s="1"/>
    </row>
    <row r="880" spans="5:41" ht="12">
      <c r="E880" s="1"/>
      <c r="G880" s="1"/>
      <c r="I880" s="1"/>
      <c r="K880" s="1"/>
      <c r="M880" s="1"/>
      <c r="O880" s="1"/>
      <c r="Q880" s="1"/>
      <c r="S880" s="1"/>
      <c r="T880" s="1"/>
      <c r="V880" s="1"/>
      <c r="W880" s="1"/>
      <c r="Y880" s="1"/>
      <c r="Z880" s="1"/>
      <c r="AB880" s="1"/>
      <c r="AC880" s="1"/>
      <c r="AE880" s="1"/>
      <c r="AF880" s="1"/>
      <c r="AH880" s="1"/>
      <c r="AI880" s="1"/>
      <c r="AK880" s="1"/>
      <c r="AL880" s="1"/>
      <c r="AN880" s="1"/>
      <c r="AO880" s="1"/>
    </row>
    <row r="881" spans="5:41" ht="12">
      <c r="E881" s="1"/>
      <c r="G881" s="1"/>
      <c r="I881" s="1"/>
      <c r="K881" s="1"/>
      <c r="M881" s="1"/>
      <c r="O881" s="1"/>
      <c r="Q881" s="1"/>
      <c r="S881" s="1"/>
      <c r="T881" s="1"/>
      <c r="V881" s="1"/>
      <c r="W881" s="1"/>
      <c r="Y881" s="1"/>
      <c r="Z881" s="1"/>
      <c r="AB881" s="1"/>
      <c r="AC881" s="1"/>
      <c r="AE881" s="1"/>
      <c r="AF881" s="1"/>
      <c r="AH881" s="1"/>
      <c r="AI881" s="1"/>
      <c r="AK881" s="1"/>
      <c r="AL881" s="1"/>
      <c r="AN881" s="1"/>
      <c r="AO881" s="1"/>
    </row>
    <row r="882" spans="5:41" ht="12">
      <c r="E882" s="1"/>
      <c r="G882" s="1"/>
      <c r="I882" s="1"/>
      <c r="K882" s="1"/>
      <c r="M882" s="1"/>
      <c r="O882" s="1"/>
      <c r="Q882" s="1"/>
      <c r="S882" s="1"/>
      <c r="T882" s="1"/>
      <c r="V882" s="1"/>
      <c r="W882" s="1"/>
      <c r="Y882" s="1"/>
      <c r="Z882" s="1"/>
      <c r="AB882" s="1"/>
      <c r="AC882" s="1"/>
      <c r="AE882" s="1"/>
      <c r="AF882" s="1"/>
      <c r="AH882" s="1"/>
      <c r="AI882" s="1"/>
      <c r="AK882" s="1"/>
      <c r="AL882" s="1"/>
      <c r="AN882" s="1"/>
      <c r="AO882" s="1"/>
    </row>
    <row r="883" spans="5:41" ht="12">
      <c r="E883" s="1"/>
      <c r="G883" s="1"/>
      <c r="I883" s="1"/>
      <c r="K883" s="1"/>
      <c r="M883" s="1"/>
      <c r="O883" s="1"/>
      <c r="Q883" s="1"/>
      <c r="S883" s="1"/>
      <c r="T883" s="1"/>
      <c r="V883" s="1"/>
      <c r="W883" s="1"/>
      <c r="Y883" s="1"/>
      <c r="Z883" s="1"/>
      <c r="AB883" s="1"/>
      <c r="AC883" s="1"/>
      <c r="AE883" s="1"/>
      <c r="AF883" s="1"/>
      <c r="AH883" s="1"/>
      <c r="AI883" s="1"/>
      <c r="AK883" s="1"/>
      <c r="AL883" s="1"/>
      <c r="AN883" s="1"/>
      <c r="AO883" s="1"/>
    </row>
    <row r="884" spans="5:41" ht="12">
      <c r="E884" s="1"/>
      <c r="G884" s="1"/>
      <c r="I884" s="1"/>
      <c r="K884" s="1"/>
      <c r="M884" s="1"/>
      <c r="O884" s="1"/>
      <c r="Q884" s="1"/>
      <c r="S884" s="1"/>
      <c r="T884" s="1"/>
      <c r="V884" s="1"/>
      <c r="W884" s="1"/>
      <c r="Y884" s="1"/>
      <c r="Z884" s="1"/>
      <c r="AB884" s="1"/>
      <c r="AC884" s="1"/>
      <c r="AE884" s="1"/>
      <c r="AF884" s="1"/>
      <c r="AH884" s="1"/>
      <c r="AI884" s="1"/>
      <c r="AK884" s="1"/>
      <c r="AL884" s="1"/>
      <c r="AN884" s="1"/>
      <c r="AO884" s="1"/>
    </row>
    <row r="885" spans="5:41" ht="12">
      <c r="E885" s="1"/>
      <c r="G885" s="1"/>
      <c r="I885" s="1"/>
      <c r="K885" s="1"/>
      <c r="M885" s="1"/>
      <c r="O885" s="1"/>
      <c r="Q885" s="1"/>
      <c r="S885" s="1"/>
      <c r="T885" s="1"/>
      <c r="V885" s="1"/>
      <c r="W885" s="1"/>
      <c r="Y885" s="1"/>
      <c r="Z885" s="1"/>
      <c r="AB885" s="1"/>
      <c r="AC885" s="1"/>
      <c r="AE885" s="1"/>
      <c r="AF885" s="1"/>
      <c r="AH885" s="1"/>
      <c r="AI885" s="1"/>
      <c r="AK885" s="1"/>
      <c r="AL885" s="1"/>
      <c r="AN885" s="1"/>
      <c r="AO885" s="1"/>
    </row>
    <row r="886" spans="5:41" ht="12">
      <c r="E886" s="1"/>
      <c r="G886" s="1"/>
      <c r="I886" s="1"/>
      <c r="K886" s="1"/>
      <c r="M886" s="1"/>
      <c r="O886" s="1"/>
      <c r="Q886" s="1"/>
      <c r="S886" s="1"/>
      <c r="T886" s="1"/>
      <c r="V886" s="1"/>
      <c r="W886" s="1"/>
      <c r="Y886" s="1"/>
      <c r="Z886" s="1"/>
      <c r="AB886" s="1"/>
      <c r="AC886" s="1"/>
      <c r="AE886" s="1"/>
      <c r="AF886" s="1"/>
      <c r="AH886" s="1"/>
      <c r="AI886" s="1"/>
      <c r="AK886" s="1"/>
      <c r="AL886" s="1"/>
      <c r="AN886" s="1"/>
      <c r="AO886" s="1"/>
    </row>
    <row r="887" spans="5:41" ht="12">
      <c r="E887" s="1"/>
      <c r="G887" s="1"/>
      <c r="I887" s="1"/>
      <c r="K887" s="1"/>
      <c r="M887" s="1"/>
      <c r="O887" s="1"/>
      <c r="Q887" s="1"/>
      <c r="S887" s="1"/>
      <c r="T887" s="1"/>
      <c r="V887" s="1"/>
      <c r="W887" s="1"/>
      <c r="Y887" s="1"/>
      <c r="Z887" s="1"/>
      <c r="AB887" s="1"/>
      <c r="AC887" s="1"/>
      <c r="AE887" s="1"/>
      <c r="AF887" s="1"/>
      <c r="AH887" s="1"/>
      <c r="AI887" s="1"/>
      <c r="AK887" s="1"/>
      <c r="AL887" s="1"/>
      <c r="AN887" s="1"/>
      <c r="AO887" s="1"/>
    </row>
    <row r="888" spans="5:41" ht="12">
      <c r="E888" s="1"/>
      <c r="G888" s="1"/>
      <c r="I888" s="1"/>
      <c r="K888" s="1"/>
      <c r="M888" s="1"/>
      <c r="O888" s="1"/>
      <c r="Q888" s="1"/>
      <c r="S888" s="1"/>
      <c r="T888" s="1"/>
      <c r="V888" s="1"/>
      <c r="W888" s="1"/>
      <c r="Y888" s="1"/>
      <c r="Z888" s="1"/>
      <c r="AB888" s="1"/>
      <c r="AC888" s="1"/>
      <c r="AE888" s="1"/>
      <c r="AF888" s="1"/>
      <c r="AH888" s="1"/>
      <c r="AI888" s="1"/>
      <c r="AK888" s="1"/>
      <c r="AL888" s="1"/>
      <c r="AN888" s="1"/>
      <c r="AO888" s="1"/>
    </row>
    <row r="889" spans="5:41" ht="12">
      <c r="E889" s="1"/>
      <c r="G889" s="1"/>
      <c r="I889" s="1"/>
      <c r="K889" s="1"/>
      <c r="M889" s="1"/>
      <c r="O889" s="1"/>
      <c r="Q889" s="1"/>
      <c r="S889" s="1"/>
      <c r="T889" s="1"/>
      <c r="V889" s="1"/>
      <c r="W889" s="1"/>
      <c r="Y889" s="1"/>
      <c r="Z889" s="1"/>
      <c r="AB889" s="1"/>
      <c r="AC889" s="1"/>
      <c r="AE889" s="1"/>
      <c r="AF889" s="1"/>
      <c r="AH889" s="1"/>
      <c r="AI889" s="1"/>
      <c r="AK889" s="1"/>
      <c r="AL889" s="1"/>
      <c r="AN889" s="1"/>
      <c r="AO889" s="1"/>
    </row>
    <row r="890" spans="5:41" ht="12">
      <c r="E890" s="1"/>
      <c r="G890" s="1"/>
      <c r="I890" s="1"/>
      <c r="K890" s="1"/>
      <c r="M890" s="1"/>
      <c r="O890" s="1"/>
      <c r="Q890" s="1"/>
      <c r="S890" s="1"/>
      <c r="T890" s="1"/>
      <c r="V890" s="1"/>
      <c r="W890" s="1"/>
      <c r="Y890" s="1"/>
      <c r="Z890" s="1"/>
      <c r="AB890" s="1"/>
      <c r="AC890" s="1"/>
      <c r="AE890" s="1"/>
      <c r="AF890" s="1"/>
      <c r="AH890" s="1"/>
      <c r="AI890" s="1"/>
      <c r="AK890" s="1"/>
      <c r="AL890" s="1"/>
      <c r="AN890" s="1"/>
      <c r="AO890" s="1"/>
    </row>
    <row r="891" spans="5:41" ht="12">
      <c r="E891" s="1"/>
      <c r="G891" s="1"/>
      <c r="I891" s="1"/>
      <c r="K891" s="1"/>
      <c r="M891" s="1"/>
      <c r="O891" s="1"/>
      <c r="Q891" s="1"/>
      <c r="S891" s="1"/>
      <c r="T891" s="1"/>
      <c r="V891" s="1"/>
      <c r="W891" s="1"/>
      <c r="Y891" s="1"/>
      <c r="Z891" s="1"/>
      <c r="AB891" s="1"/>
      <c r="AC891" s="1"/>
      <c r="AE891" s="1"/>
      <c r="AF891" s="1"/>
      <c r="AH891" s="1"/>
      <c r="AI891" s="1"/>
      <c r="AK891" s="1"/>
      <c r="AL891" s="1"/>
      <c r="AN891" s="1"/>
      <c r="AO891" s="1"/>
    </row>
    <row r="892" spans="5:41" ht="12">
      <c r="E892" s="1"/>
      <c r="G892" s="1"/>
      <c r="I892" s="1"/>
      <c r="K892" s="1"/>
      <c r="M892" s="1"/>
      <c r="O892" s="1"/>
      <c r="Q892" s="1"/>
      <c r="S892" s="1"/>
      <c r="T892" s="1"/>
      <c r="V892" s="1"/>
      <c r="W892" s="1"/>
      <c r="Y892" s="1"/>
      <c r="Z892" s="1"/>
      <c r="AB892" s="1"/>
      <c r="AC892" s="1"/>
      <c r="AE892" s="1"/>
      <c r="AF892" s="1"/>
      <c r="AH892" s="1"/>
      <c r="AI892" s="1"/>
      <c r="AK892" s="1"/>
      <c r="AL892" s="1"/>
      <c r="AN892" s="1"/>
      <c r="AO892" s="1"/>
    </row>
    <row r="893" spans="5:41" ht="12">
      <c r="E893" s="1"/>
      <c r="G893" s="1"/>
      <c r="I893" s="1"/>
      <c r="K893" s="1"/>
      <c r="M893" s="1"/>
      <c r="O893" s="1"/>
      <c r="Q893" s="1"/>
      <c r="S893" s="1"/>
      <c r="T893" s="1"/>
      <c r="V893" s="1"/>
      <c r="W893" s="1"/>
      <c r="Y893" s="1"/>
      <c r="Z893" s="1"/>
      <c r="AB893" s="1"/>
      <c r="AC893" s="1"/>
      <c r="AE893" s="1"/>
      <c r="AF893" s="1"/>
      <c r="AH893" s="1"/>
      <c r="AI893" s="1"/>
      <c r="AK893" s="1"/>
      <c r="AL893" s="1"/>
      <c r="AN893" s="1"/>
      <c r="AO893" s="1"/>
    </row>
    <row r="894" spans="5:41" ht="12">
      <c r="E894" s="1"/>
      <c r="G894" s="1"/>
      <c r="I894" s="1"/>
      <c r="K894" s="1"/>
      <c r="M894" s="1"/>
      <c r="O894" s="1"/>
      <c r="Q894" s="1"/>
      <c r="S894" s="1"/>
      <c r="T894" s="1"/>
      <c r="V894" s="1"/>
      <c r="W894" s="1"/>
      <c r="Y894" s="1"/>
      <c r="Z894" s="1"/>
      <c r="AB894" s="1"/>
      <c r="AC894" s="1"/>
      <c r="AE894" s="1"/>
      <c r="AF894" s="1"/>
      <c r="AH894" s="1"/>
      <c r="AI894" s="1"/>
      <c r="AK894" s="1"/>
      <c r="AL894" s="1"/>
      <c r="AN894" s="1"/>
      <c r="AO894" s="1"/>
    </row>
    <row r="895" spans="5:41" ht="12">
      <c r="E895" s="1"/>
      <c r="G895" s="1"/>
      <c r="I895" s="1"/>
      <c r="K895" s="1"/>
      <c r="M895" s="1"/>
      <c r="O895" s="1"/>
      <c r="Q895" s="1"/>
      <c r="S895" s="1"/>
      <c r="T895" s="1"/>
      <c r="V895" s="1"/>
      <c r="W895" s="1"/>
      <c r="Y895" s="1"/>
      <c r="Z895" s="1"/>
      <c r="AB895" s="1"/>
      <c r="AC895" s="1"/>
      <c r="AE895" s="1"/>
      <c r="AF895" s="1"/>
      <c r="AH895" s="1"/>
      <c r="AI895" s="1"/>
      <c r="AK895" s="1"/>
      <c r="AL895" s="1"/>
      <c r="AN895" s="1"/>
      <c r="AO895" s="1"/>
    </row>
    <row r="896" spans="5:41" ht="12">
      <c r="E896" s="1"/>
      <c r="G896" s="1"/>
      <c r="I896" s="1"/>
      <c r="K896" s="1"/>
      <c r="M896" s="1"/>
      <c r="O896" s="1"/>
      <c r="Q896" s="1"/>
      <c r="S896" s="1"/>
      <c r="T896" s="1"/>
      <c r="V896" s="1"/>
      <c r="W896" s="1"/>
      <c r="Y896" s="1"/>
      <c r="Z896" s="1"/>
      <c r="AB896" s="1"/>
      <c r="AC896" s="1"/>
      <c r="AE896" s="1"/>
      <c r="AF896" s="1"/>
      <c r="AH896" s="1"/>
      <c r="AI896" s="1"/>
      <c r="AK896" s="1"/>
      <c r="AL896" s="1"/>
      <c r="AN896" s="1"/>
      <c r="AO896" s="1"/>
    </row>
    <row r="897" spans="5:41" ht="12">
      <c r="E897" s="1"/>
      <c r="G897" s="1"/>
      <c r="I897" s="1"/>
      <c r="K897" s="1"/>
      <c r="M897" s="1"/>
      <c r="O897" s="1"/>
      <c r="Q897" s="1"/>
      <c r="S897" s="1"/>
      <c r="T897" s="1"/>
      <c r="V897" s="1"/>
      <c r="W897" s="1"/>
      <c r="Y897" s="1"/>
      <c r="Z897" s="1"/>
      <c r="AB897" s="1"/>
      <c r="AC897" s="1"/>
      <c r="AE897" s="1"/>
      <c r="AF897" s="1"/>
      <c r="AH897" s="1"/>
      <c r="AI897" s="1"/>
      <c r="AK897" s="1"/>
      <c r="AL897" s="1"/>
      <c r="AN897" s="1"/>
      <c r="AO897" s="1"/>
    </row>
    <row r="898" spans="5:41" ht="12">
      <c r="E898" s="1"/>
      <c r="G898" s="1"/>
      <c r="I898" s="1"/>
      <c r="K898" s="1"/>
      <c r="M898" s="1"/>
      <c r="O898" s="1"/>
      <c r="Q898" s="1"/>
      <c r="S898" s="1"/>
      <c r="T898" s="1"/>
      <c r="V898" s="1"/>
      <c r="W898" s="1"/>
      <c r="Y898" s="1"/>
      <c r="Z898" s="1"/>
      <c r="AB898" s="1"/>
      <c r="AC898" s="1"/>
      <c r="AE898" s="1"/>
      <c r="AF898" s="1"/>
      <c r="AH898" s="1"/>
      <c r="AI898" s="1"/>
      <c r="AK898" s="1"/>
      <c r="AL898" s="1"/>
      <c r="AN898" s="1"/>
      <c r="AO898" s="1"/>
    </row>
    <row r="899" spans="5:41" ht="12">
      <c r="E899" s="1"/>
      <c r="G899" s="1"/>
      <c r="I899" s="1"/>
      <c r="K899" s="1"/>
      <c r="M899" s="1"/>
      <c r="O899" s="1"/>
      <c r="Q899" s="1"/>
      <c r="S899" s="1"/>
      <c r="T899" s="1"/>
      <c r="V899" s="1"/>
      <c r="W899" s="1"/>
      <c r="Y899" s="1"/>
      <c r="Z899" s="1"/>
      <c r="AB899" s="1"/>
      <c r="AC899" s="1"/>
      <c r="AE899" s="1"/>
      <c r="AF899" s="1"/>
      <c r="AH899" s="1"/>
      <c r="AI899" s="1"/>
      <c r="AK899" s="1"/>
      <c r="AL899" s="1"/>
      <c r="AN899" s="1"/>
      <c r="AO899" s="1"/>
    </row>
    <row r="900" spans="5:41" ht="12">
      <c r="E900" s="1"/>
      <c r="G900" s="1"/>
      <c r="I900" s="1"/>
      <c r="K900" s="1"/>
      <c r="M900" s="1"/>
      <c r="O900" s="1"/>
      <c r="Q900" s="1"/>
      <c r="S900" s="1"/>
      <c r="T900" s="1"/>
      <c r="V900" s="1"/>
      <c r="W900" s="1"/>
      <c r="Y900" s="1"/>
      <c r="Z900" s="1"/>
      <c r="AB900" s="1"/>
      <c r="AC900" s="1"/>
      <c r="AE900" s="1"/>
      <c r="AF900" s="1"/>
      <c r="AH900" s="1"/>
      <c r="AI900" s="1"/>
      <c r="AK900" s="1"/>
      <c r="AL900" s="1"/>
      <c r="AN900" s="1"/>
      <c r="AO900" s="1"/>
    </row>
    <row r="901" spans="5:41" ht="12">
      <c r="E901" s="1"/>
      <c r="G901" s="1"/>
      <c r="I901" s="1"/>
      <c r="K901" s="1"/>
      <c r="M901" s="1"/>
      <c r="O901" s="1"/>
      <c r="Q901" s="1"/>
      <c r="S901" s="1"/>
      <c r="T901" s="1"/>
      <c r="V901" s="1"/>
      <c r="W901" s="1"/>
      <c r="Y901" s="1"/>
      <c r="Z901" s="1"/>
      <c r="AB901" s="1"/>
      <c r="AC901" s="1"/>
      <c r="AE901" s="1"/>
      <c r="AF901" s="1"/>
      <c r="AH901" s="1"/>
      <c r="AI901" s="1"/>
      <c r="AK901" s="1"/>
      <c r="AL901" s="1"/>
      <c r="AN901" s="1"/>
      <c r="AO901" s="1"/>
    </row>
    <row r="902" spans="5:41" ht="12">
      <c r="E902" s="1"/>
      <c r="G902" s="1"/>
      <c r="I902" s="1"/>
      <c r="K902" s="1"/>
      <c r="M902" s="1"/>
      <c r="O902" s="1"/>
      <c r="Q902" s="1"/>
      <c r="S902" s="1"/>
      <c r="T902" s="1"/>
      <c r="V902" s="1"/>
      <c r="W902" s="1"/>
      <c r="Y902" s="1"/>
      <c r="Z902" s="1"/>
      <c r="AB902" s="1"/>
      <c r="AC902" s="1"/>
      <c r="AE902" s="1"/>
      <c r="AF902" s="1"/>
      <c r="AH902" s="1"/>
      <c r="AI902" s="1"/>
      <c r="AK902" s="1"/>
      <c r="AL902" s="1"/>
      <c r="AN902" s="1"/>
      <c r="AO902" s="1"/>
    </row>
    <row r="903" spans="5:41" ht="12">
      <c r="E903" s="1"/>
      <c r="G903" s="1"/>
      <c r="I903" s="1"/>
      <c r="K903" s="1"/>
      <c r="M903" s="1"/>
      <c r="O903" s="1"/>
      <c r="Q903" s="1"/>
      <c r="S903" s="1"/>
      <c r="T903" s="1"/>
      <c r="V903" s="1"/>
      <c r="W903" s="1"/>
      <c r="Y903" s="1"/>
      <c r="Z903" s="1"/>
      <c r="AB903" s="1"/>
      <c r="AC903" s="1"/>
      <c r="AE903" s="1"/>
      <c r="AF903" s="1"/>
      <c r="AH903" s="1"/>
      <c r="AI903" s="1"/>
      <c r="AK903" s="1"/>
      <c r="AL903" s="1"/>
      <c r="AN903" s="1"/>
      <c r="AO903" s="1"/>
    </row>
    <row r="904" spans="5:41" ht="12">
      <c r="E904" s="1"/>
      <c r="G904" s="1"/>
      <c r="I904" s="1"/>
      <c r="K904" s="1"/>
      <c r="M904" s="1"/>
      <c r="O904" s="1"/>
      <c r="Q904" s="1"/>
      <c r="S904" s="1"/>
      <c r="T904" s="1"/>
      <c r="V904" s="1"/>
      <c r="W904" s="1"/>
      <c r="Y904" s="1"/>
      <c r="Z904" s="1"/>
      <c r="AB904" s="1"/>
      <c r="AC904" s="1"/>
      <c r="AE904" s="1"/>
      <c r="AF904" s="1"/>
      <c r="AH904" s="1"/>
      <c r="AI904" s="1"/>
      <c r="AK904" s="1"/>
      <c r="AL904" s="1"/>
      <c r="AN904" s="1"/>
      <c r="AO904" s="1"/>
    </row>
    <row r="905" spans="5:41" ht="12">
      <c r="E905" s="1"/>
      <c r="G905" s="1"/>
      <c r="I905" s="1"/>
      <c r="K905" s="1"/>
      <c r="M905" s="1"/>
      <c r="O905" s="1"/>
      <c r="Q905" s="1"/>
      <c r="S905" s="1"/>
      <c r="T905" s="1"/>
      <c r="V905" s="1"/>
      <c r="W905" s="1"/>
      <c r="Y905" s="1"/>
      <c r="Z905" s="1"/>
      <c r="AB905" s="1"/>
      <c r="AC905" s="1"/>
      <c r="AE905" s="1"/>
      <c r="AF905" s="1"/>
      <c r="AH905" s="1"/>
      <c r="AI905" s="1"/>
      <c r="AK905" s="1"/>
      <c r="AL905" s="1"/>
      <c r="AN905" s="1"/>
      <c r="AO905" s="1"/>
    </row>
    <row r="906" spans="5:41" ht="12">
      <c r="E906" s="1"/>
      <c r="G906" s="1"/>
      <c r="I906" s="1"/>
      <c r="K906" s="1"/>
      <c r="M906" s="1"/>
      <c r="O906" s="1"/>
      <c r="Q906" s="1"/>
      <c r="S906" s="1"/>
      <c r="T906" s="1"/>
      <c r="V906" s="1"/>
      <c r="W906" s="1"/>
      <c r="Y906" s="1"/>
      <c r="Z906" s="1"/>
      <c r="AB906" s="1"/>
      <c r="AC906" s="1"/>
      <c r="AE906" s="1"/>
      <c r="AF906" s="1"/>
      <c r="AH906" s="1"/>
      <c r="AI906" s="1"/>
      <c r="AK906" s="1"/>
      <c r="AL906" s="1"/>
      <c r="AN906" s="1"/>
      <c r="AO906" s="1"/>
    </row>
    <row r="907" spans="5:41" ht="12">
      <c r="E907" s="1"/>
      <c r="G907" s="1"/>
      <c r="I907" s="1"/>
      <c r="K907" s="1"/>
      <c r="M907" s="1"/>
      <c r="O907" s="1"/>
      <c r="Q907" s="1"/>
      <c r="S907" s="1"/>
      <c r="T907" s="1"/>
      <c r="V907" s="1"/>
      <c r="W907" s="1"/>
      <c r="Y907" s="1"/>
      <c r="Z907" s="1"/>
      <c r="AB907" s="1"/>
      <c r="AC907" s="1"/>
      <c r="AE907" s="1"/>
      <c r="AF907" s="1"/>
      <c r="AH907" s="1"/>
      <c r="AI907" s="1"/>
      <c r="AK907" s="1"/>
      <c r="AL907" s="1"/>
      <c r="AN907" s="1"/>
      <c r="AO907" s="1"/>
    </row>
    <row r="908" spans="5:41" ht="12">
      <c r="E908" s="1"/>
      <c r="G908" s="1"/>
      <c r="I908" s="1"/>
      <c r="K908" s="1"/>
      <c r="M908" s="1"/>
      <c r="O908" s="1"/>
      <c r="Q908" s="1"/>
      <c r="S908" s="1"/>
      <c r="T908" s="1"/>
      <c r="V908" s="1"/>
      <c r="W908" s="1"/>
      <c r="Y908" s="1"/>
      <c r="Z908" s="1"/>
      <c r="AB908" s="1"/>
      <c r="AC908" s="1"/>
      <c r="AE908" s="1"/>
      <c r="AF908" s="1"/>
      <c r="AH908" s="1"/>
      <c r="AI908" s="1"/>
      <c r="AK908" s="1"/>
      <c r="AL908" s="1"/>
      <c r="AN908" s="1"/>
      <c r="AO908" s="1"/>
    </row>
    <row r="909" spans="5:41" ht="12">
      <c r="E909" s="1"/>
      <c r="G909" s="1"/>
      <c r="I909" s="1"/>
      <c r="K909" s="1"/>
      <c r="M909" s="1"/>
      <c r="O909" s="1"/>
      <c r="Q909" s="1"/>
      <c r="S909" s="1"/>
      <c r="T909" s="1"/>
      <c r="V909" s="1"/>
      <c r="W909" s="1"/>
      <c r="Y909" s="1"/>
      <c r="Z909" s="1"/>
      <c r="AB909" s="1"/>
      <c r="AC909" s="1"/>
      <c r="AE909" s="1"/>
      <c r="AF909" s="1"/>
      <c r="AH909" s="1"/>
      <c r="AI909" s="1"/>
      <c r="AK909" s="1"/>
      <c r="AL909" s="1"/>
      <c r="AN909" s="1"/>
      <c r="AO909" s="1"/>
    </row>
    <row r="910" spans="5:41" ht="12">
      <c r="E910" s="1"/>
      <c r="G910" s="1"/>
      <c r="I910" s="1"/>
      <c r="K910" s="1"/>
      <c r="M910" s="1"/>
      <c r="O910" s="1"/>
      <c r="Q910" s="1"/>
      <c r="S910" s="1"/>
      <c r="T910" s="1"/>
      <c r="V910" s="1"/>
      <c r="W910" s="1"/>
      <c r="Y910" s="1"/>
      <c r="Z910" s="1"/>
      <c r="AB910" s="1"/>
      <c r="AC910" s="1"/>
      <c r="AE910" s="1"/>
      <c r="AF910" s="1"/>
      <c r="AH910" s="1"/>
      <c r="AI910" s="1"/>
      <c r="AK910" s="1"/>
      <c r="AL910" s="1"/>
      <c r="AN910" s="1"/>
      <c r="AO910" s="1"/>
    </row>
    <row r="911" spans="5:41" ht="12">
      <c r="E911" s="1"/>
      <c r="G911" s="1"/>
      <c r="I911" s="1"/>
      <c r="K911" s="1"/>
      <c r="M911" s="1"/>
      <c r="O911" s="1"/>
      <c r="Q911" s="1"/>
      <c r="S911" s="1"/>
      <c r="T911" s="1"/>
      <c r="V911" s="1"/>
      <c r="W911" s="1"/>
      <c r="Y911" s="1"/>
      <c r="Z911" s="1"/>
      <c r="AB911" s="1"/>
      <c r="AC911" s="1"/>
      <c r="AE911" s="1"/>
      <c r="AF911" s="1"/>
      <c r="AH911" s="1"/>
      <c r="AI911" s="1"/>
      <c r="AK911" s="1"/>
      <c r="AL911" s="1"/>
      <c r="AN911" s="1"/>
      <c r="AO911" s="1"/>
    </row>
    <row r="912" spans="5:41" ht="12">
      <c r="E912" s="1"/>
      <c r="G912" s="1"/>
      <c r="I912" s="1"/>
      <c r="K912" s="1"/>
      <c r="M912" s="1"/>
      <c r="O912" s="1"/>
      <c r="Q912" s="1"/>
      <c r="S912" s="1"/>
      <c r="T912" s="1"/>
      <c r="V912" s="1"/>
      <c r="W912" s="1"/>
      <c r="Y912" s="1"/>
      <c r="Z912" s="1"/>
      <c r="AB912" s="1"/>
      <c r="AC912" s="1"/>
      <c r="AE912" s="1"/>
      <c r="AF912" s="1"/>
      <c r="AH912" s="1"/>
      <c r="AI912" s="1"/>
      <c r="AK912" s="1"/>
      <c r="AL912" s="1"/>
      <c r="AN912" s="1"/>
      <c r="AO912" s="1"/>
    </row>
    <row r="913" spans="5:41" ht="12">
      <c r="E913" s="1"/>
      <c r="G913" s="1"/>
      <c r="I913" s="1"/>
      <c r="K913" s="1"/>
      <c r="M913" s="1"/>
      <c r="O913" s="1"/>
      <c r="Q913" s="1"/>
      <c r="S913" s="1"/>
      <c r="T913" s="1"/>
      <c r="V913" s="1"/>
      <c r="W913" s="1"/>
      <c r="Y913" s="1"/>
      <c r="Z913" s="1"/>
      <c r="AB913" s="1"/>
      <c r="AC913" s="1"/>
      <c r="AE913" s="1"/>
      <c r="AF913" s="1"/>
      <c r="AH913" s="1"/>
      <c r="AI913" s="1"/>
      <c r="AK913" s="1"/>
      <c r="AL913" s="1"/>
      <c r="AN913" s="1"/>
      <c r="AO913" s="1"/>
    </row>
    <row r="914" spans="5:41" ht="12">
      <c r="E914" s="1"/>
      <c r="G914" s="1"/>
      <c r="I914" s="1"/>
      <c r="K914" s="1"/>
      <c r="M914" s="1"/>
      <c r="O914" s="1"/>
      <c r="Q914" s="1"/>
      <c r="S914" s="1"/>
      <c r="T914" s="1"/>
      <c r="V914" s="1"/>
      <c r="W914" s="1"/>
      <c r="Y914" s="1"/>
      <c r="Z914" s="1"/>
      <c r="AB914" s="1"/>
      <c r="AC914" s="1"/>
      <c r="AE914" s="1"/>
      <c r="AF914" s="1"/>
      <c r="AH914" s="1"/>
      <c r="AI914" s="1"/>
      <c r="AK914" s="1"/>
      <c r="AL914" s="1"/>
      <c r="AN914" s="1"/>
      <c r="AO914" s="1"/>
    </row>
    <row r="915" spans="5:41" ht="12">
      <c r="E915" s="1"/>
      <c r="G915" s="1"/>
      <c r="I915" s="1"/>
      <c r="K915" s="1"/>
      <c r="M915" s="1"/>
      <c r="O915" s="1"/>
      <c r="Q915" s="1"/>
      <c r="S915" s="1"/>
      <c r="T915" s="1"/>
      <c r="V915" s="1"/>
      <c r="W915" s="1"/>
      <c r="Y915" s="1"/>
      <c r="Z915" s="1"/>
      <c r="AB915" s="1"/>
      <c r="AC915" s="1"/>
      <c r="AE915" s="1"/>
      <c r="AF915" s="1"/>
      <c r="AH915" s="1"/>
      <c r="AI915" s="1"/>
      <c r="AK915" s="1"/>
      <c r="AL915" s="1"/>
      <c r="AN915" s="1"/>
      <c r="AO915" s="1"/>
    </row>
    <row r="916" spans="5:41" ht="12">
      <c r="E916" s="1"/>
      <c r="G916" s="1"/>
      <c r="I916" s="1"/>
      <c r="K916" s="1"/>
      <c r="M916" s="1"/>
      <c r="O916" s="1"/>
      <c r="Q916" s="1"/>
      <c r="S916" s="1"/>
      <c r="T916" s="1"/>
      <c r="V916" s="1"/>
      <c r="W916" s="1"/>
      <c r="Y916" s="1"/>
      <c r="Z916" s="1"/>
      <c r="AB916" s="1"/>
      <c r="AC916" s="1"/>
      <c r="AE916" s="1"/>
      <c r="AF916" s="1"/>
      <c r="AH916" s="1"/>
      <c r="AI916" s="1"/>
      <c r="AK916" s="1"/>
      <c r="AL916" s="1"/>
      <c r="AN916" s="1"/>
      <c r="AO916" s="1"/>
    </row>
    <row r="917" spans="5:41" ht="12">
      <c r="E917" s="1"/>
      <c r="G917" s="1"/>
      <c r="I917" s="1"/>
      <c r="K917" s="1"/>
      <c r="M917" s="1"/>
      <c r="O917" s="1"/>
      <c r="Q917" s="1"/>
      <c r="S917" s="1"/>
      <c r="T917" s="1"/>
      <c r="V917" s="1"/>
      <c r="W917" s="1"/>
      <c r="Y917" s="1"/>
      <c r="Z917" s="1"/>
      <c r="AB917" s="1"/>
      <c r="AC917" s="1"/>
      <c r="AE917" s="1"/>
      <c r="AF917" s="1"/>
      <c r="AH917" s="1"/>
      <c r="AI917" s="1"/>
      <c r="AK917" s="1"/>
      <c r="AL917" s="1"/>
      <c r="AN917" s="1"/>
      <c r="AO917" s="1"/>
    </row>
    <row r="918" spans="5:41" ht="12">
      <c r="E918" s="1"/>
      <c r="G918" s="1"/>
      <c r="I918" s="1"/>
      <c r="K918" s="1"/>
      <c r="M918" s="1"/>
      <c r="O918" s="1"/>
      <c r="Q918" s="1"/>
      <c r="S918" s="1"/>
      <c r="T918" s="1"/>
      <c r="V918" s="1"/>
      <c r="W918" s="1"/>
      <c r="Y918" s="1"/>
      <c r="Z918" s="1"/>
      <c r="AB918" s="1"/>
      <c r="AC918" s="1"/>
      <c r="AE918" s="1"/>
      <c r="AF918" s="1"/>
      <c r="AH918" s="1"/>
      <c r="AI918" s="1"/>
      <c r="AK918" s="1"/>
      <c r="AL918" s="1"/>
      <c r="AN918" s="1"/>
      <c r="AO918" s="1"/>
    </row>
    <row r="919" spans="5:41" ht="12">
      <c r="E919" s="1"/>
      <c r="G919" s="1"/>
      <c r="I919" s="1"/>
      <c r="K919" s="1"/>
      <c r="M919" s="1"/>
      <c r="O919" s="1"/>
      <c r="Q919" s="1"/>
      <c r="S919" s="1"/>
      <c r="T919" s="1"/>
      <c r="V919" s="1"/>
      <c r="W919" s="1"/>
      <c r="Y919" s="1"/>
      <c r="Z919" s="1"/>
      <c r="AB919" s="1"/>
      <c r="AC919" s="1"/>
      <c r="AE919" s="1"/>
      <c r="AF919" s="1"/>
      <c r="AH919" s="1"/>
      <c r="AI919" s="1"/>
      <c r="AK919" s="1"/>
      <c r="AL919" s="1"/>
      <c r="AN919" s="1"/>
      <c r="AO919" s="1"/>
    </row>
    <row r="920" spans="5:41" ht="12">
      <c r="E920" s="1"/>
      <c r="G920" s="1"/>
      <c r="I920" s="1"/>
      <c r="K920" s="1"/>
      <c r="M920" s="1"/>
      <c r="O920" s="1"/>
      <c r="Q920" s="1"/>
      <c r="S920" s="1"/>
      <c r="T920" s="1"/>
      <c r="V920" s="1"/>
      <c r="W920" s="1"/>
      <c r="Y920" s="1"/>
      <c r="Z920" s="1"/>
      <c r="AB920" s="1"/>
      <c r="AC920" s="1"/>
      <c r="AE920" s="1"/>
      <c r="AF920" s="1"/>
      <c r="AH920" s="1"/>
      <c r="AI920" s="1"/>
      <c r="AK920" s="1"/>
      <c r="AL920" s="1"/>
      <c r="AN920" s="1"/>
      <c r="AO920" s="1"/>
    </row>
    <row r="921" spans="5:41" ht="12">
      <c r="E921" s="1"/>
      <c r="G921" s="1"/>
      <c r="I921" s="1"/>
      <c r="K921" s="1"/>
      <c r="M921" s="1"/>
      <c r="O921" s="1"/>
      <c r="Q921" s="1"/>
      <c r="S921" s="1"/>
      <c r="T921" s="1"/>
      <c r="V921" s="1"/>
      <c r="W921" s="1"/>
      <c r="Y921" s="1"/>
      <c r="Z921" s="1"/>
      <c r="AB921" s="1"/>
      <c r="AC921" s="1"/>
      <c r="AE921" s="1"/>
      <c r="AF921" s="1"/>
      <c r="AH921" s="1"/>
      <c r="AI921" s="1"/>
      <c r="AK921" s="1"/>
      <c r="AL921" s="1"/>
      <c r="AN921" s="1"/>
      <c r="AO921" s="1"/>
    </row>
    <row r="922" spans="5:41" ht="12">
      <c r="E922" s="1"/>
      <c r="G922" s="1"/>
      <c r="I922" s="1"/>
      <c r="K922" s="1"/>
      <c r="M922" s="1"/>
      <c r="O922" s="1"/>
      <c r="Q922" s="1"/>
      <c r="S922" s="1"/>
      <c r="T922" s="1"/>
      <c r="V922" s="1"/>
      <c r="W922" s="1"/>
      <c r="Y922" s="1"/>
      <c r="Z922" s="1"/>
      <c r="AB922" s="1"/>
      <c r="AC922" s="1"/>
      <c r="AE922" s="1"/>
      <c r="AF922" s="1"/>
      <c r="AH922" s="1"/>
      <c r="AI922" s="1"/>
      <c r="AK922" s="1"/>
      <c r="AL922" s="1"/>
      <c r="AN922" s="1"/>
      <c r="AO922" s="1"/>
    </row>
    <row r="923" spans="5:41" ht="12">
      <c r="E923" s="1"/>
      <c r="G923" s="1"/>
      <c r="I923" s="1"/>
      <c r="K923" s="1"/>
      <c r="M923" s="1"/>
      <c r="O923" s="1"/>
      <c r="Q923" s="1"/>
      <c r="S923" s="1"/>
      <c r="T923" s="1"/>
      <c r="V923" s="1"/>
      <c r="W923" s="1"/>
      <c r="Y923" s="1"/>
      <c r="Z923" s="1"/>
      <c r="AB923" s="1"/>
      <c r="AC923" s="1"/>
      <c r="AE923" s="1"/>
      <c r="AF923" s="1"/>
      <c r="AH923" s="1"/>
      <c r="AI923" s="1"/>
      <c r="AK923" s="1"/>
      <c r="AL923" s="1"/>
      <c r="AN923" s="1"/>
      <c r="AO923" s="1"/>
    </row>
    <row r="924" spans="5:41" ht="12">
      <c r="E924" s="1"/>
      <c r="G924" s="1"/>
      <c r="I924" s="1"/>
      <c r="K924" s="1"/>
      <c r="M924" s="1"/>
      <c r="O924" s="1"/>
      <c r="Q924" s="1"/>
      <c r="S924" s="1"/>
      <c r="T924" s="1"/>
      <c r="V924" s="1"/>
      <c r="W924" s="1"/>
      <c r="Y924" s="1"/>
      <c r="Z924" s="1"/>
      <c r="AB924" s="1"/>
      <c r="AC924" s="1"/>
      <c r="AE924" s="1"/>
      <c r="AF924" s="1"/>
      <c r="AH924" s="1"/>
      <c r="AI924" s="1"/>
      <c r="AK924" s="1"/>
      <c r="AL924" s="1"/>
      <c r="AN924" s="1"/>
      <c r="AO924" s="1"/>
    </row>
    <row r="925" spans="5:41" ht="12">
      <c r="E925" s="1"/>
      <c r="G925" s="1"/>
      <c r="I925" s="1"/>
      <c r="K925" s="1"/>
      <c r="M925" s="1"/>
      <c r="O925" s="1"/>
      <c r="Q925" s="1"/>
      <c r="S925" s="1"/>
      <c r="T925" s="1"/>
      <c r="V925" s="1"/>
      <c r="W925" s="1"/>
      <c r="Y925" s="1"/>
      <c r="Z925" s="1"/>
      <c r="AB925" s="1"/>
      <c r="AC925" s="1"/>
      <c r="AE925" s="1"/>
      <c r="AF925" s="1"/>
      <c r="AH925" s="1"/>
      <c r="AI925" s="1"/>
      <c r="AK925" s="1"/>
      <c r="AL925" s="1"/>
      <c r="AN925" s="1"/>
      <c r="AO925" s="1"/>
    </row>
    <row r="926" spans="5:41" ht="12">
      <c r="E926" s="1"/>
      <c r="G926" s="1"/>
      <c r="I926" s="1"/>
      <c r="K926" s="1"/>
      <c r="M926" s="1"/>
      <c r="O926" s="1"/>
      <c r="Q926" s="1"/>
      <c r="S926" s="1"/>
      <c r="T926" s="1"/>
      <c r="V926" s="1"/>
      <c r="W926" s="1"/>
      <c r="Y926" s="1"/>
      <c r="Z926" s="1"/>
      <c r="AB926" s="1"/>
      <c r="AC926" s="1"/>
      <c r="AE926" s="1"/>
      <c r="AF926" s="1"/>
      <c r="AH926" s="1"/>
      <c r="AI926" s="1"/>
      <c r="AK926" s="1"/>
      <c r="AL926" s="1"/>
      <c r="AN926" s="1"/>
      <c r="AO926" s="1"/>
    </row>
    <row r="927" spans="5:41" ht="12">
      <c r="E927" s="1"/>
      <c r="G927" s="1"/>
      <c r="I927" s="1"/>
      <c r="K927" s="1"/>
      <c r="M927" s="1"/>
      <c r="O927" s="1"/>
      <c r="Q927" s="1"/>
      <c r="S927" s="1"/>
      <c r="T927" s="1"/>
      <c r="V927" s="1"/>
      <c r="W927" s="1"/>
      <c r="Y927" s="1"/>
      <c r="Z927" s="1"/>
      <c r="AB927" s="1"/>
      <c r="AC927" s="1"/>
      <c r="AE927" s="1"/>
      <c r="AF927" s="1"/>
      <c r="AH927" s="1"/>
      <c r="AI927" s="1"/>
      <c r="AK927" s="1"/>
      <c r="AL927" s="1"/>
      <c r="AN927" s="1"/>
      <c r="AO927" s="1"/>
    </row>
    <row r="928" spans="5:41" ht="12">
      <c r="E928" s="1"/>
      <c r="G928" s="1"/>
      <c r="I928" s="1"/>
      <c r="K928" s="1"/>
      <c r="M928" s="1"/>
      <c r="O928" s="1"/>
      <c r="Q928" s="1"/>
      <c r="S928" s="1"/>
      <c r="T928" s="1"/>
      <c r="V928" s="1"/>
      <c r="W928" s="1"/>
      <c r="Y928" s="1"/>
      <c r="Z928" s="1"/>
      <c r="AB928" s="1"/>
      <c r="AC928" s="1"/>
      <c r="AE928" s="1"/>
      <c r="AF928" s="1"/>
      <c r="AH928" s="1"/>
      <c r="AI928" s="1"/>
      <c r="AK928" s="1"/>
      <c r="AL928" s="1"/>
      <c r="AN928" s="1"/>
      <c r="AO928" s="1"/>
    </row>
    <row r="929" spans="5:41" ht="12">
      <c r="E929" s="1"/>
      <c r="G929" s="1"/>
      <c r="I929" s="1"/>
      <c r="K929" s="1"/>
      <c r="M929" s="1"/>
      <c r="O929" s="1"/>
      <c r="Q929" s="1"/>
      <c r="S929" s="1"/>
      <c r="T929" s="1"/>
      <c r="V929" s="1"/>
      <c r="W929" s="1"/>
      <c r="Y929" s="1"/>
      <c r="Z929" s="1"/>
      <c r="AB929" s="1"/>
      <c r="AC929" s="1"/>
      <c r="AE929" s="1"/>
      <c r="AF929" s="1"/>
      <c r="AH929" s="1"/>
      <c r="AI929" s="1"/>
      <c r="AK929" s="1"/>
      <c r="AL929" s="1"/>
      <c r="AN929" s="1"/>
      <c r="AO929" s="1"/>
    </row>
    <row r="930" spans="5:41" ht="12">
      <c r="E930" s="1"/>
      <c r="G930" s="1"/>
      <c r="I930" s="1"/>
      <c r="K930" s="1"/>
      <c r="M930" s="1"/>
      <c r="O930" s="1"/>
      <c r="Q930" s="1"/>
      <c r="S930" s="1"/>
      <c r="T930" s="1"/>
      <c r="V930" s="1"/>
      <c r="W930" s="1"/>
      <c r="Y930" s="1"/>
      <c r="Z930" s="1"/>
      <c r="AB930" s="1"/>
      <c r="AC930" s="1"/>
      <c r="AE930" s="1"/>
      <c r="AF930" s="1"/>
      <c r="AH930" s="1"/>
      <c r="AI930" s="1"/>
      <c r="AK930" s="1"/>
      <c r="AL930" s="1"/>
      <c r="AN930" s="1"/>
      <c r="AO930" s="1"/>
    </row>
    <row r="931" spans="5:41" ht="12">
      <c r="E931" s="1"/>
      <c r="G931" s="1"/>
      <c r="I931" s="1"/>
      <c r="K931" s="1"/>
      <c r="M931" s="1"/>
      <c r="O931" s="1"/>
      <c r="Q931" s="1"/>
      <c r="S931" s="1"/>
      <c r="T931" s="1"/>
      <c r="V931" s="1"/>
      <c r="W931" s="1"/>
      <c r="Y931" s="1"/>
      <c r="Z931" s="1"/>
      <c r="AB931" s="1"/>
      <c r="AC931" s="1"/>
      <c r="AE931" s="1"/>
      <c r="AF931" s="1"/>
      <c r="AH931" s="1"/>
      <c r="AI931" s="1"/>
      <c r="AK931" s="1"/>
      <c r="AL931" s="1"/>
      <c r="AN931" s="1"/>
      <c r="AO931" s="1"/>
    </row>
    <row r="932" spans="5:41" ht="12">
      <c r="E932" s="1"/>
      <c r="G932" s="1"/>
      <c r="I932" s="1"/>
      <c r="K932" s="1"/>
      <c r="M932" s="1"/>
      <c r="O932" s="1"/>
      <c r="Q932" s="1"/>
      <c r="S932" s="1"/>
      <c r="T932" s="1"/>
      <c r="V932" s="1"/>
      <c r="W932" s="1"/>
      <c r="Y932" s="1"/>
      <c r="Z932" s="1"/>
      <c r="AB932" s="1"/>
      <c r="AC932" s="1"/>
      <c r="AE932" s="1"/>
      <c r="AF932" s="1"/>
      <c r="AH932" s="1"/>
      <c r="AI932" s="1"/>
      <c r="AK932" s="1"/>
      <c r="AL932" s="1"/>
      <c r="AN932" s="1"/>
      <c r="AO932" s="1"/>
    </row>
    <row r="933" spans="5:41" ht="12">
      <c r="E933" s="1"/>
      <c r="G933" s="1"/>
      <c r="I933" s="1"/>
      <c r="K933" s="1"/>
      <c r="M933" s="1"/>
      <c r="O933" s="1"/>
      <c r="Q933" s="1"/>
      <c r="S933" s="1"/>
      <c r="T933" s="1"/>
      <c r="V933" s="1"/>
      <c r="W933" s="1"/>
      <c r="Y933" s="1"/>
      <c r="Z933" s="1"/>
      <c r="AB933" s="1"/>
      <c r="AC933" s="1"/>
      <c r="AE933" s="1"/>
      <c r="AF933" s="1"/>
      <c r="AH933" s="1"/>
      <c r="AI933" s="1"/>
      <c r="AK933" s="1"/>
      <c r="AL933" s="1"/>
      <c r="AN933" s="1"/>
      <c r="AO933" s="1"/>
    </row>
    <row r="934" spans="5:41" ht="12">
      <c r="E934" s="1"/>
      <c r="G934" s="1"/>
      <c r="I934" s="1"/>
      <c r="K934" s="1"/>
      <c r="M934" s="1"/>
      <c r="O934" s="1"/>
      <c r="Q934" s="1"/>
      <c r="S934" s="1"/>
      <c r="T934" s="1"/>
      <c r="V934" s="1"/>
      <c r="W934" s="1"/>
      <c r="Y934" s="1"/>
      <c r="Z934" s="1"/>
      <c r="AB934" s="1"/>
      <c r="AC934" s="1"/>
      <c r="AE934" s="1"/>
      <c r="AF934" s="1"/>
      <c r="AH934" s="1"/>
      <c r="AI934" s="1"/>
      <c r="AK934" s="1"/>
      <c r="AL934" s="1"/>
      <c r="AN934" s="1"/>
      <c r="AO934" s="1"/>
    </row>
    <row r="935" spans="5:41" ht="12">
      <c r="E935" s="1"/>
      <c r="G935" s="1"/>
      <c r="I935" s="1"/>
      <c r="K935" s="1"/>
      <c r="M935" s="1"/>
      <c r="O935" s="1"/>
      <c r="Q935" s="1"/>
      <c r="S935" s="1"/>
      <c r="T935" s="1"/>
      <c r="V935" s="1"/>
      <c r="W935" s="1"/>
      <c r="Y935" s="1"/>
      <c r="Z935" s="1"/>
      <c r="AB935" s="1"/>
      <c r="AC935" s="1"/>
      <c r="AE935" s="1"/>
      <c r="AF935" s="1"/>
      <c r="AH935" s="1"/>
      <c r="AI935" s="1"/>
      <c r="AK935" s="1"/>
      <c r="AL935" s="1"/>
      <c r="AN935" s="1"/>
      <c r="AO935" s="1"/>
    </row>
    <row r="936" spans="5:41" ht="12">
      <c r="E936" s="1"/>
      <c r="G936" s="1"/>
      <c r="I936" s="1"/>
      <c r="K936" s="1"/>
      <c r="M936" s="1"/>
      <c r="O936" s="1"/>
      <c r="Q936" s="1"/>
      <c r="S936" s="1"/>
      <c r="T936" s="1"/>
      <c r="V936" s="1"/>
      <c r="W936" s="1"/>
      <c r="Y936" s="1"/>
      <c r="Z936" s="1"/>
      <c r="AB936" s="1"/>
      <c r="AC936" s="1"/>
      <c r="AE936" s="1"/>
      <c r="AF936" s="1"/>
      <c r="AH936" s="1"/>
      <c r="AI936" s="1"/>
      <c r="AK936" s="1"/>
      <c r="AL936" s="1"/>
      <c r="AN936" s="1"/>
      <c r="AO936" s="1"/>
    </row>
    <row r="937" spans="5:41" ht="12">
      <c r="E937" s="1"/>
      <c r="G937" s="1"/>
      <c r="I937" s="1"/>
      <c r="K937" s="1"/>
      <c r="M937" s="1"/>
      <c r="O937" s="1"/>
      <c r="Q937" s="1"/>
      <c r="S937" s="1"/>
      <c r="T937" s="1"/>
      <c r="V937" s="1"/>
      <c r="W937" s="1"/>
      <c r="Y937" s="1"/>
      <c r="Z937" s="1"/>
      <c r="AB937" s="1"/>
      <c r="AC937" s="1"/>
      <c r="AE937" s="1"/>
      <c r="AF937" s="1"/>
      <c r="AH937" s="1"/>
      <c r="AI937" s="1"/>
      <c r="AK937" s="1"/>
      <c r="AL937" s="1"/>
      <c r="AN937" s="1"/>
      <c r="AO937" s="1"/>
    </row>
    <row r="938" spans="5:41" ht="12">
      <c r="E938" s="1"/>
      <c r="G938" s="1"/>
      <c r="I938" s="1"/>
      <c r="K938" s="1"/>
      <c r="M938" s="1"/>
      <c r="O938" s="1"/>
      <c r="Q938" s="1"/>
      <c r="S938" s="1"/>
      <c r="T938" s="1"/>
      <c r="V938" s="1"/>
      <c r="W938" s="1"/>
      <c r="Y938" s="1"/>
      <c r="Z938" s="1"/>
      <c r="AB938" s="1"/>
      <c r="AC938" s="1"/>
      <c r="AE938" s="1"/>
      <c r="AF938" s="1"/>
      <c r="AH938" s="1"/>
      <c r="AI938" s="1"/>
      <c r="AK938" s="1"/>
      <c r="AL938" s="1"/>
      <c r="AN938" s="1"/>
      <c r="AO938" s="1"/>
    </row>
    <row r="939" spans="5:41" ht="12">
      <c r="E939" s="1"/>
      <c r="G939" s="1"/>
      <c r="I939" s="1"/>
      <c r="K939" s="1"/>
      <c r="M939" s="1"/>
      <c r="O939" s="1"/>
      <c r="Q939" s="1"/>
      <c r="S939" s="1"/>
      <c r="T939" s="1"/>
      <c r="V939" s="1"/>
      <c r="W939" s="1"/>
      <c r="Y939" s="1"/>
      <c r="Z939" s="1"/>
      <c r="AB939" s="1"/>
      <c r="AC939" s="1"/>
      <c r="AE939" s="1"/>
      <c r="AF939" s="1"/>
      <c r="AH939" s="1"/>
      <c r="AI939" s="1"/>
      <c r="AK939" s="1"/>
      <c r="AL939" s="1"/>
      <c r="AN939" s="1"/>
      <c r="AO939" s="1"/>
    </row>
    <row r="940" spans="5:41" ht="12">
      <c r="E940" s="1"/>
      <c r="G940" s="1"/>
      <c r="I940" s="1"/>
      <c r="K940" s="1"/>
      <c r="M940" s="1"/>
      <c r="O940" s="1"/>
      <c r="Q940" s="1"/>
      <c r="S940" s="1"/>
      <c r="T940" s="1"/>
      <c r="V940" s="1"/>
      <c r="W940" s="1"/>
      <c r="Y940" s="1"/>
      <c r="Z940" s="1"/>
      <c r="AB940" s="1"/>
      <c r="AC940" s="1"/>
      <c r="AE940" s="1"/>
      <c r="AF940" s="1"/>
      <c r="AH940" s="1"/>
      <c r="AI940" s="1"/>
      <c r="AK940" s="1"/>
      <c r="AL940" s="1"/>
      <c r="AN940" s="1"/>
      <c r="AO940" s="1"/>
    </row>
    <row r="941" spans="5:41" ht="12">
      <c r="E941" s="1"/>
      <c r="G941" s="1"/>
      <c r="I941" s="1"/>
      <c r="K941" s="1"/>
      <c r="M941" s="1"/>
      <c r="O941" s="1"/>
      <c r="Q941" s="1"/>
      <c r="S941" s="1"/>
      <c r="T941" s="1"/>
      <c r="V941" s="1"/>
      <c r="W941" s="1"/>
      <c r="Y941" s="1"/>
      <c r="Z941" s="1"/>
      <c r="AB941" s="1"/>
      <c r="AC941" s="1"/>
      <c r="AE941" s="1"/>
      <c r="AF941" s="1"/>
      <c r="AH941" s="1"/>
      <c r="AI941" s="1"/>
      <c r="AK941" s="1"/>
      <c r="AL941" s="1"/>
      <c r="AN941" s="1"/>
      <c r="AO941" s="1"/>
    </row>
    <row r="942" spans="5:41" ht="12">
      <c r="E942" s="1"/>
      <c r="G942" s="1"/>
      <c r="I942" s="1"/>
      <c r="K942" s="1"/>
      <c r="M942" s="1"/>
      <c r="O942" s="1"/>
      <c r="Q942" s="1"/>
      <c r="S942" s="1"/>
      <c r="T942" s="1"/>
      <c r="V942" s="1"/>
      <c r="W942" s="1"/>
      <c r="Y942" s="1"/>
      <c r="Z942" s="1"/>
      <c r="AB942" s="1"/>
      <c r="AC942" s="1"/>
      <c r="AE942" s="1"/>
      <c r="AF942" s="1"/>
      <c r="AH942" s="1"/>
      <c r="AI942" s="1"/>
      <c r="AK942" s="1"/>
      <c r="AL942" s="1"/>
      <c r="AN942" s="1"/>
      <c r="AO942" s="1"/>
    </row>
    <row r="943" spans="5:41" ht="12">
      <c r="E943" s="1"/>
      <c r="G943" s="1"/>
      <c r="I943" s="1"/>
      <c r="K943" s="1"/>
      <c r="M943" s="1"/>
      <c r="O943" s="1"/>
      <c r="Q943" s="1"/>
      <c r="S943" s="1"/>
      <c r="T943" s="1"/>
      <c r="V943" s="1"/>
      <c r="W943" s="1"/>
      <c r="Y943" s="1"/>
      <c r="Z943" s="1"/>
      <c r="AB943" s="1"/>
      <c r="AC943" s="1"/>
      <c r="AE943" s="1"/>
      <c r="AF943" s="1"/>
      <c r="AH943" s="1"/>
      <c r="AI943" s="1"/>
      <c r="AK943" s="1"/>
      <c r="AL943" s="1"/>
      <c r="AN943" s="1"/>
      <c r="AO943" s="1"/>
    </row>
    <row r="944" spans="5:41" ht="12">
      <c r="E944" s="1"/>
      <c r="G944" s="1"/>
      <c r="I944" s="1"/>
      <c r="K944" s="1"/>
      <c r="M944" s="1"/>
      <c r="O944" s="1"/>
      <c r="Q944" s="1"/>
      <c r="S944" s="1"/>
      <c r="T944" s="1"/>
      <c r="V944" s="1"/>
      <c r="W944" s="1"/>
      <c r="Y944" s="1"/>
      <c r="Z944" s="1"/>
      <c r="AB944" s="1"/>
      <c r="AC944" s="1"/>
      <c r="AE944" s="1"/>
      <c r="AF944" s="1"/>
      <c r="AH944" s="1"/>
      <c r="AI944" s="1"/>
      <c r="AK944" s="1"/>
      <c r="AL944" s="1"/>
      <c r="AN944" s="1"/>
      <c r="AO944" s="1"/>
    </row>
    <row r="945" spans="5:41" ht="12">
      <c r="E945" s="1"/>
      <c r="G945" s="1"/>
      <c r="I945" s="1"/>
      <c r="K945" s="1"/>
      <c r="M945" s="1"/>
      <c r="O945" s="1"/>
      <c r="Q945" s="1"/>
      <c r="S945" s="1"/>
      <c r="T945" s="1"/>
      <c r="V945" s="1"/>
      <c r="W945" s="1"/>
      <c r="Y945" s="1"/>
      <c r="Z945" s="1"/>
      <c r="AB945" s="1"/>
      <c r="AC945" s="1"/>
      <c r="AE945" s="1"/>
      <c r="AF945" s="1"/>
      <c r="AH945" s="1"/>
      <c r="AI945" s="1"/>
      <c r="AK945" s="1"/>
      <c r="AL945" s="1"/>
      <c r="AN945" s="1"/>
      <c r="AO945" s="1"/>
    </row>
    <row r="946" spans="5:41" ht="12">
      <c r="E946" s="1"/>
      <c r="G946" s="1"/>
      <c r="I946" s="1"/>
      <c r="K946" s="1"/>
      <c r="M946" s="1"/>
      <c r="O946" s="1"/>
      <c r="Q946" s="1"/>
      <c r="S946" s="1"/>
      <c r="T946" s="1"/>
      <c r="V946" s="1"/>
      <c r="W946" s="1"/>
      <c r="Y946" s="1"/>
      <c r="Z946" s="1"/>
      <c r="AB946" s="1"/>
      <c r="AC946" s="1"/>
      <c r="AE946" s="1"/>
      <c r="AF946" s="1"/>
      <c r="AH946" s="1"/>
      <c r="AI946" s="1"/>
      <c r="AK946" s="1"/>
      <c r="AL946" s="1"/>
      <c r="AN946" s="1"/>
      <c r="AO946" s="1"/>
    </row>
    <row r="947" spans="5:41" ht="12">
      <c r="E947" s="1"/>
      <c r="G947" s="1"/>
      <c r="I947" s="1"/>
      <c r="K947" s="1"/>
      <c r="M947" s="1"/>
      <c r="O947" s="1"/>
      <c r="Q947" s="1"/>
      <c r="S947" s="1"/>
      <c r="T947" s="1"/>
      <c r="V947" s="1"/>
      <c r="W947" s="1"/>
      <c r="Y947" s="1"/>
      <c r="Z947" s="1"/>
      <c r="AB947" s="1"/>
      <c r="AC947" s="1"/>
      <c r="AE947" s="1"/>
      <c r="AF947" s="1"/>
      <c r="AH947" s="1"/>
      <c r="AI947" s="1"/>
      <c r="AK947" s="1"/>
      <c r="AL947" s="1"/>
      <c r="AN947" s="1"/>
      <c r="AO947" s="1"/>
    </row>
    <row r="948" spans="5:41" ht="12">
      <c r="E948" s="1"/>
      <c r="G948" s="1"/>
      <c r="I948" s="1"/>
      <c r="K948" s="1"/>
      <c r="M948" s="1"/>
      <c r="O948" s="1"/>
      <c r="Q948" s="1"/>
      <c r="S948" s="1"/>
      <c r="T948" s="1"/>
      <c r="V948" s="1"/>
      <c r="W948" s="1"/>
      <c r="Y948" s="1"/>
      <c r="Z948" s="1"/>
      <c r="AB948" s="1"/>
      <c r="AC948" s="1"/>
      <c r="AE948" s="1"/>
      <c r="AF948" s="1"/>
      <c r="AH948" s="1"/>
      <c r="AI948" s="1"/>
      <c r="AK948" s="1"/>
      <c r="AL948" s="1"/>
      <c r="AN948" s="1"/>
      <c r="AO948" s="1"/>
    </row>
    <row r="949" spans="5:41" ht="12">
      <c r="E949" s="1"/>
      <c r="G949" s="1"/>
      <c r="I949" s="1"/>
      <c r="K949" s="1"/>
      <c r="M949" s="1"/>
      <c r="O949" s="1"/>
      <c r="Q949" s="1"/>
      <c r="S949" s="1"/>
      <c r="T949" s="1"/>
      <c r="V949" s="1"/>
      <c r="W949" s="1"/>
      <c r="Y949" s="1"/>
      <c r="Z949" s="1"/>
      <c r="AB949" s="1"/>
      <c r="AC949" s="1"/>
      <c r="AE949" s="1"/>
      <c r="AF949" s="1"/>
      <c r="AH949" s="1"/>
      <c r="AI949" s="1"/>
      <c r="AK949" s="1"/>
      <c r="AL949" s="1"/>
      <c r="AN949" s="1"/>
      <c r="AO949" s="1"/>
    </row>
    <row r="950" spans="5:41" ht="12">
      <c r="E950" s="1"/>
      <c r="G950" s="1"/>
      <c r="I950" s="1"/>
      <c r="K950" s="1"/>
      <c r="M950" s="1"/>
      <c r="O950" s="1"/>
      <c r="Q950" s="1"/>
      <c r="S950" s="1"/>
      <c r="T950" s="1"/>
      <c r="V950" s="1"/>
      <c r="W950" s="1"/>
      <c r="Y950" s="1"/>
      <c r="Z950" s="1"/>
      <c r="AB950" s="1"/>
      <c r="AC950" s="1"/>
      <c r="AE950" s="1"/>
      <c r="AF950" s="1"/>
      <c r="AH950" s="1"/>
      <c r="AI950" s="1"/>
      <c r="AK950" s="1"/>
      <c r="AL950" s="1"/>
      <c r="AN950" s="1"/>
      <c r="AO950" s="1"/>
    </row>
    <row r="951" spans="5:41" ht="12">
      <c r="E951" s="1"/>
      <c r="G951" s="1"/>
      <c r="I951" s="1"/>
      <c r="K951" s="1"/>
      <c r="M951" s="1"/>
      <c r="O951" s="1"/>
      <c r="Q951" s="1"/>
      <c r="S951" s="1"/>
      <c r="T951" s="1"/>
      <c r="V951" s="1"/>
      <c r="W951" s="1"/>
      <c r="Y951" s="1"/>
      <c r="Z951" s="1"/>
      <c r="AB951" s="1"/>
      <c r="AC951" s="1"/>
      <c r="AE951" s="1"/>
      <c r="AF951" s="1"/>
      <c r="AH951" s="1"/>
      <c r="AI951" s="1"/>
      <c r="AK951" s="1"/>
      <c r="AL951" s="1"/>
      <c r="AN951" s="1"/>
      <c r="AO951" s="1"/>
    </row>
    <row r="952" spans="5:41" ht="12">
      <c r="E952" s="1"/>
      <c r="G952" s="1"/>
      <c r="I952" s="1"/>
      <c r="K952" s="1"/>
      <c r="M952" s="1"/>
      <c r="O952" s="1"/>
      <c r="Q952" s="1"/>
      <c r="S952" s="1"/>
      <c r="T952" s="1"/>
      <c r="V952" s="1"/>
      <c r="W952" s="1"/>
      <c r="Y952" s="1"/>
      <c r="Z952" s="1"/>
      <c r="AB952" s="1"/>
      <c r="AC952" s="1"/>
      <c r="AE952" s="1"/>
      <c r="AF952" s="1"/>
      <c r="AH952" s="1"/>
      <c r="AI952" s="1"/>
      <c r="AK952" s="1"/>
      <c r="AL952" s="1"/>
      <c r="AN952" s="1"/>
      <c r="AO952" s="1"/>
    </row>
    <row r="953" spans="5:41" ht="12">
      <c r="E953" s="1"/>
      <c r="G953" s="1"/>
      <c r="I953" s="1"/>
      <c r="K953" s="1"/>
      <c r="M953" s="1"/>
      <c r="O953" s="1"/>
      <c r="Q953" s="1"/>
      <c r="S953" s="1"/>
      <c r="T953" s="1"/>
      <c r="V953" s="1"/>
      <c r="W953" s="1"/>
      <c r="Y953" s="1"/>
      <c r="Z953" s="1"/>
      <c r="AB953" s="1"/>
      <c r="AC953" s="1"/>
      <c r="AE953" s="1"/>
      <c r="AF953" s="1"/>
      <c r="AH953" s="1"/>
      <c r="AI953" s="1"/>
      <c r="AK953" s="1"/>
      <c r="AL953" s="1"/>
      <c r="AN953" s="1"/>
      <c r="AO953" s="1"/>
    </row>
    <row r="954" spans="5:41" ht="12">
      <c r="E954" s="1"/>
      <c r="G954" s="1"/>
      <c r="I954" s="1"/>
      <c r="K954" s="1"/>
      <c r="M954" s="1"/>
      <c r="O954" s="1"/>
      <c r="Q954" s="1"/>
      <c r="S954" s="1"/>
      <c r="T954" s="1"/>
      <c r="V954" s="1"/>
      <c r="W954" s="1"/>
      <c r="Y954" s="1"/>
      <c r="Z954" s="1"/>
      <c r="AB954" s="1"/>
      <c r="AC954" s="1"/>
      <c r="AE954" s="1"/>
      <c r="AF954" s="1"/>
      <c r="AH954" s="1"/>
      <c r="AI954" s="1"/>
      <c r="AK954" s="1"/>
      <c r="AL954" s="1"/>
      <c r="AN954" s="1"/>
      <c r="AO954" s="1"/>
    </row>
    <row r="955" spans="5:41" ht="12">
      <c r="E955" s="1"/>
      <c r="G955" s="1"/>
      <c r="I955" s="1"/>
      <c r="K955" s="1"/>
      <c r="M955" s="1"/>
      <c r="O955" s="1"/>
      <c r="Q955" s="1"/>
      <c r="S955" s="1"/>
      <c r="T955" s="1"/>
      <c r="V955" s="1"/>
      <c r="W955" s="1"/>
      <c r="Y955" s="1"/>
      <c r="Z955" s="1"/>
      <c r="AB955" s="1"/>
      <c r="AC955" s="1"/>
      <c r="AE955" s="1"/>
      <c r="AF955" s="1"/>
      <c r="AH955" s="1"/>
      <c r="AI955" s="1"/>
      <c r="AK955" s="1"/>
      <c r="AL955" s="1"/>
      <c r="AN955" s="1"/>
      <c r="AO955" s="1"/>
    </row>
    <row r="956" spans="5:41" ht="12">
      <c r="E956" s="1"/>
      <c r="G956" s="1"/>
      <c r="I956" s="1"/>
      <c r="K956" s="1"/>
      <c r="M956" s="1"/>
      <c r="O956" s="1"/>
      <c r="Q956" s="1"/>
      <c r="S956" s="1"/>
      <c r="T956" s="1"/>
      <c r="V956" s="1"/>
      <c r="W956" s="1"/>
      <c r="Y956" s="1"/>
      <c r="Z956" s="1"/>
      <c r="AB956" s="1"/>
      <c r="AC956" s="1"/>
      <c r="AE956" s="1"/>
      <c r="AF956" s="1"/>
      <c r="AH956" s="1"/>
      <c r="AI956" s="1"/>
      <c r="AK956" s="1"/>
      <c r="AL956" s="1"/>
      <c r="AN956" s="1"/>
      <c r="AO956" s="1"/>
    </row>
    <row r="957" spans="5:41" ht="12">
      <c r="E957" s="1"/>
      <c r="G957" s="1"/>
      <c r="I957" s="1"/>
      <c r="K957" s="1"/>
      <c r="M957" s="1"/>
      <c r="O957" s="1"/>
      <c r="Q957" s="1"/>
      <c r="S957" s="1"/>
      <c r="T957" s="1"/>
      <c r="V957" s="1"/>
      <c r="W957" s="1"/>
      <c r="Y957" s="1"/>
      <c r="Z957" s="1"/>
      <c r="AB957" s="1"/>
      <c r="AC957" s="1"/>
      <c r="AE957" s="1"/>
      <c r="AF957" s="1"/>
      <c r="AH957" s="1"/>
      <c r="AI957" s="1"/>
      <c r="AK957" s="1"/>
      <c r="AL957" s="1"/>
      <c r="AN957" s="1"/>
      <c r="AO957" s="1"/>
    </row>
    <row r="958" spans="5:41" ht="12">
      <c r="E958" s="1"/>
      <c r="G958" s="1"/>
      <c r="I958" s="1"/>
      <c r="K958" s="1"/>
      <c r="M958" s="1"/>
      <c r="O958" s="1"/>
      <c r="Q958" s="1"/>
      <c r="S958" s="1"/>
      <c r="T958" s="1"/>
      <c r="V958" s="1"/>
      <c r="W958" s="1"/>
      <c r="Y958" s="1"/>
      <c r="Z958" s="1"/>
      <c r="AB958" s="1"/>
      <c r="AC958" s="1"/>
      <c r="AE958" s="1"/>
      <c r="AF958" s="1"/>
      <c r="AH958" s="1"/>
      <c r="AI958" s="1"/>
      <c r="AK958" s="1"/>
      <c r="AL958" s="1"/>
      <c r="AN958" s="1"/>
      <c r="AO958" s="1"/>
    </row>
    <row r="959" spans="5:41" ht="12">
      <c r="E959" s="1"/>
      <c r="G959" s="1"/>
      <c r="I959" s="1"/>
      <c r="K959" s="1"/>
      <c r="M959" s="1"/>
      <c r="O959" s="1"/>
      <c r="Q959" s="1"/>
      <c r="S959" s="1"/>
      <c r="T959" s="1"/>
      <c r="V959" s="1"/>
      <c r="W959" s="1"/>
      <c r="Y959" s="1"/>
      <c r="Z959" s="1"/>
      <c r="AB959" s="1"/>
      <c r="AC959" s="1"/>
      <c r="AE959" s="1"/>
      <c r="AF959" s="1"/>
      <c r="AH959" s="1"/>
      <c r="AI959" s="1"/>
      <c r="AK959" s="1"/>
      <c r="AL959" s="1"/>
      <c r="AN959" s="1"/>
      <c r="AO959" s="1"/>
    </row>
    <row r="960" spans="5:41" ht="12">
      <c r="E960" s="1"/>
      <c r="G960" s="1"/>
      <c r="I960" s="1"/>
      <c r="K960" s="1"/>
      <c r="M960" s="1"/>
      <c r="O960" s="1"/>
      <c r="Q960" s="1"/>
      <c r="S960" s="1"/>
      <c r="T960" s="1"/>
      <c r="V960" s="1"/>
      <c r="W960" s="1"/>
      <c r="Y960" s="1"/>
      <c r="Z960" s="1"/>
      <c r="AB960" s="1"/>
      <c r="AC960" s="1"/>
      <c r="AE960" s="1"/>
      <c r="AF960" s="1"/>
      <c r="AH960" s="1"/>
      <c r="AI960" s="1"/>
      <c r="AK960" s="1"/>
      <c r="AL960" s="1"/>
      <c r="AN960" s="1"/>
      <c r="AO960" s="1"/>
    </row>
    <row r="961" spans="5:41" ht="12">
      <c r="E961" s="1"/>
      <c r="G961" s="1"/>
      <c r="I961" s="1"/>
      <c r="K961" s="1"/>
      <c r="M961" s="1"/>
      <c r="O961" s="1"/>
      <c r="Q961" s="1"/>
      <c r="S961" s="1"/>
      <c r="T961" s="1"/>
      <c r="V961" s="1"/>
      <c r="W961" s="1"/>
      <c r="Y961" s="1"/>
      <c r="Z961" s="1"/>
      <c r="AB961" s="1"/>
      <c r="AC961" s="1"/>
      <c r="AE961" s="1"/>
      <c r="AF961" s="1"/>
      <c r="AH961" s="1"/>
      <c r="AI961" s="1"/>
      <c r="AK961" s="1"/>
      <c r="AL961" s="1"/>
      <c r="AN961" s="1"/>
      <c r="AO961" s="1"/>
    </row>
    <row r="962" spans="5:41" ht="12">
      <c r="E962" s="1"/>
      <c r="G962" s="1"/>
      <c r="I962" s="1"/>
      <c r="K962" s="1"/>
      <c r="M962" s="1"/>
      <c r="O962" s="1"/>
      <c r="Q962" s="1"/>
      <c r="S962" s="1"/>
      <c r="T962" s="1"/>
      <c r="V962" s="1"/>
      <c r="W962" s="1"/>
      <c r="Y962" s="1"/>
      <c r="Z962" s="1"/>
      <c r="AB962" s="1"/>
      <c r="AC962" s="1"/>
      <c r="AE962" s="1"/>
      <c r="AF962" s="1"/>
      <c r="AH962" s="1"/>
      <c r="AI962" s="1"/>
      <c r="AK962" s="1"/>
      <c r="AL962" s="1"/>
      <c r="AN962" s="1"/>
      <c r="AO962" s="1"/>
    </row>
    <row r="963" spans="5:41" ht="12">
      <c r="E963" s="1"/>
      <c r="G963" s="1"/>
      <c r="I963" s="1"/>
      <c r="K963" s="1"/>
      <c r="M963" s="1"/>
      <c r="O963" s="1"/>
      <c r="Q963" s="1"/>
      <c r="S963" s="1"/>
      <c r="T963" s="1"/>
      <c r="V963" s="1"/>
      <c r="W963" s="1"/>
      <c r="Y963" s="1"/>
      <c r="Z963" s="1"/>
      <c r="AB963" s="1"/>
      <c r="AC963" s="1"/>
      <c r="AE963" s="1"/>
      <c r="AF963" s="1"/>
      <c r="AH963" s="1"/>
      <c r="AI963" s="1"/>
      <c r="AK963" s="1"/>
      <c r="AL963" s="1"/>
      <c r="AN963" s="1"/>
      <c r="AO963" s="1"/>
    </row>
    <row r="964" spans="5:41" ht="12">
      <c r="E964" s="1"/>
      <c r="G964" s="1"/>
      <c r="I964" s="1"/>
      <c r="K964" s="1"/>
      <c r="M964" s="1"/>
      <c r="O964" s="1"/>
      <c r="Q964" s="1"/>
      <c r="S964" s="1"/>
      <c r="T964" s="1"/>
      <c r="V964" s="1"/>
      <c r="W964" s="1"/>
      <c r="Y964" s="1"/>
      <c r="Z964" s="1"/>
      <c r="AB964" s="1"/>
      <c r="AC964" s="1"/>
      <c r="AE964" s="1"/>
      <c r="AF964" s="1"/>
      <c r="AH964" s="1"/>
      <c r="AI964" s="1"/>
      <c r="AK964" s="1"/>
      <c r="AL964" s="1"/>
      <c r="AN964" s="1"/>
      <c r="AO964" s="1"/>
    </row>
    <row r="965" spans="5:41" ht="12">
      <c r="E965" s="1"/>
      <c r="G965" s="1"/>
      <c r="I965" s="1"/>
      <c r="K965" s="1"/>
      <c r="M965" s="1"/>
      <c r="O965" s="1"/>
      <c r="Q965" s="1"/>
      <c r="S965" s="1"/>
      <c r="T965" s="1"/>
      <c r="V965" s="1"/>
      <c r="W965" s="1"/>
      <c r="Y965" s="1"/>
      <c r="Z965" s="1"/>
      <c r="AB965" s="1"/>
      <c r="AC965" s="1"/>
      <c r="AE965" s="1"/>
      <c r="AF965" s="1"/>
      <c r="AH965" s="1"/>
      <c r="AI965" s="1"/>
      <c r="AK965" s="1"/>
      <c r="AL965" s="1"/>
      <c r="AN965" s="1"/>
      <c r="AO965" s="1"/>
    </row>
    <row r="966" spans="5:41" ht="12">
      <c r="E966" s="1"/>
      <c r="G966" s="1"/>
      <c r="I966" s="1"/>
      <c r="K966" s="1"/>
      <c r="M966" s="1"/>
      <c r="O966" s="1"/>
      <c r="Q966" s="1"/>
      <c r="S966" s="1"/>
      <c r="T966" s="1"/>
      <c r="V966" s="1"/>
      <c r="W966" s="1"/>
      <c r="Y966" s="1"/>
      <c r="Z966" s="1"/>
      <c r="AB966" s="1"/>
      <c r="AC966" s="1"/>
      <c r="AE966" s="1"/>
      <c r="AF966" s="1"/>
      <c r="AH966" s="1"/>
      <c r="AI966" s="1"/>
      <c r="AK966" s="1"/>
      <c r="AL966" s="1"/>
      <c r="AN966" s="1"/>
      <c r="AO966" s="1"/>
    </row>
    <row r="967" spans="5:41" ht="12">
      <c r="E967" s="1"/>
      <c r="G967" s="1"/>
      <c r="I967" s="1"/>
      <c r="K967" s="1"/>
      <c r="M967" s="1"/>
      <c r="O967" s="1"/>
      <c r="Q967" s="1"/>
      <c r="S967" s="1"/>
      <c r="T967" s="1"/>
      <c r="V967" s="1"/>
      <c r="W967" s="1"/>
      <c r="Y967" s="1"/>
      <c r="Z967" s="1"/>
      <c r="AB967" s="1"/>
      <c r="AC967" s="1"/>
      <c r="AE967" s="1"/>
      <c r="AF967" s="1"/>
      <c r="AH967" s="1"/>
      <c r="AI967" s="1"/>
      <c r="AK967" s="1"/>
      <c r="AL967" s="1"/>
      <c r="AN967" s="1"/>
      <c r="AO967" s="1"/>
    </row>
    <row r="968" spans="5:41" ht="12">
      <c r="E968" s="1"/>
      <c r="G968" s="1"/>
      <c r="I968" s="1"/>
      <c r="K968" s="1"/>
      <c r="M968" s="1"/>
      <c r="O968" s="1"/>
      <c r="Q968" s="1"/>
      <c r="S968" s="1"/>
      <c r="T968" s="1"/>
      <c r="V968" s="1"/>
      <c r="W968" s="1"/>
      <c r="Y968" s="1"/>
      <c r="Z968" s="1"/>
      <c r="AB968" s="1"/>
      <c r="AC968" s="1"/>
      <c r="AE968" s="1"/>
      <c r="AF968" s="1"/>
      <c r="AH968" s="1"/>
      <c r="AI968" s="1"/>
      <c r="AK968" s="1"/>
      <c r="AL968" s="1"/>
      <c r="AN968" s="1"/>
      <c r="AO968" s="1"/>
    </row>
    <row r="969" spans="5:41" ht="12">
      <c r="E969" s="1"/>
      <c r="G969" s="1"/>
      <c r="I969" s="1"/>
      <c r="K969" s="1"/>
      <c r="M969" s="1"/>
      <c r="O969" s="1"/>
      <c r="Q969" s="1"/>
      <c r="S969" s="1"/>
      <c r="T969" s="1"/>
      <c r="V969" s="1"/>
      <c r="W969" s="1"/>
      <c r="Y969" s="1"/>
      <c r="Z969" s="1"/>
      <c r="AB969" s="1"/>
      <c r="AC969" s="1"/>
      <c r="AE969" s="1"/>
      <c r="AF969" s="1"/>
      <c r="AH969" s="1"/>
      <c r="AI969" s="1"/>
      <c r="AK969" s="1"/>
      <c r="AL969" s="1"/>
      <c r="AN969" s="1"/>
      <c r="AO969" s="1"/>
    </row>
    <row r="970" spans="5:41" ht="12">
      <c r="E970" s="1"/>
      <c r="G970" s="1"/>
      <c r="I970" s="1"/>
      <c r="K970" s="1"/>
      <c r="M970" s="1"/>
      <c r="O970" s="1"/>
      <c r="Q970" s="1"/>
      <c r="S970" s="1"/>
      <c r="T970" s="1"/>
      <c r="V970" s="1"/>
      <c r="W970" s="1"/>
      <c r="Y970" s="1"/>
      <c r="Z970" s="1"/>
      <c r="AB970" s="1"/>
      <c r="AC970" s="1"/>
      <c r="AE970" s="1"/>
      <c r="AF970" s="1"/>
      <c r="AH970" s="1"/>
      <c r="AI970" s="1"/>
      <c r="AK970" s="1"/>
      <c r="AL970" s="1"/>
      <c r="AN970" s="1"/>
      <c r="AO970" s="1"/>
    </row>
    <row r="971" spans="5:41" ht="12">
      <c r="E971" s="1"/>
      <c r="G971" s="1"/>
      <c r="I971" s="1"/>
      <c r="K971" s="1"/>
      <c r="M971" s="1"/>
      <c r="O971" s="1"/>
      <c r="Q971" s="1"/>
      <c r="S971" s="1"/>
      <c r="T971" s="1"/>
      <c r="V971" s="1"/>
      <c r="W971" s="1"/>
      <c r="Y971" s="1"/>
      <c r="Z971" s="1"/>
      <c r="AB971" s="1"/>
      <c r="AC971" s="1"/>
      <c r="AE971" s="1"/>
      <c r="AF971" s="1"/>
      <c r="AH971" s="1"/>
      <c r="AI971" s="1"/>
      <c r="AK971" s="1"/>
      <c r="AL971" s="1"/>
      <c r="AN971" s="1"/>
      <c r="AO971" s="1"/>
    </row>
    <row r="972" spans="5:41" ht="12">
      <c r="E972" s="1"/>
      <c r="G972" s="1"/>
      <c r="I972" s="1"/>
      <c r="K972" s="1"/>
      <c r="M972" s="1"/>
      <c r="O972" s="1"/>
      <c r="Q972" s="1"/>
      <c r="S972" s="1"/>
      <c r="T972" s="1"/>
      <c r="V972" s="1"/>
      <c r="W972" s="1"/>
      <c r="Y972" s="1"/>
      <c r="Z972" s="1"/>
      <c r="AB972" s="1"/>
      <c r="AC972" s="1"/>
      <c r="AE972" s="1"/>
      <c r="AF972" s="1"/>
      <c r="AH972" s="1"/>
      <c r="AI972" s="1"/>
      <c r="AK972" s="1"/>
      <c r="AL972" s="1"/>
      <c r="AN972" s="1"/>
      <c r="AO972" s="1"/>
    </row>
    <row r="973" spans="5:41" ht="12">
      <c r="E973" s="1"/>
      <c r="G973" s="1"/>
      <c r="I973" s="1"/>
      <c r="K973" s="1"/>
      <c r="M973" s="1"/>
      <c r="O973" s="1"/>
      <c r="Q973" s="1"/>
      <c r="S973" s="1"/>
      <c r="T973" s="1"/>
      <c r="V973" s="1"/>
      <c r="W973" s="1"/>
      <c r="Y973" s="1"/>
      <c r="Z973" s="1"/>
      <c r="AB973" s="1"/>
      <c r="AC973" s="1"/>
      <c r="AE973" s="1"/>
      <c r="AF973" s="1"/>
      <c r="AH973" s="1"/>
      <c r="AI973" s="1"/>
      <c r="AK973" s="1"/>
      <c r="AL973" s="1"/>
      <c r="AN973" s="1"/>
      <c r="AO973" s="1"/>
    </row>
    <row r="974" spans="5:41" ht="12">
      <c r="E974" s="1"/>
      <c r="G974" s="1"/>
      <c r="I974" s="1"/>
      <c r="K974" s="1"/>
      <c r="M974" s="1"/>
      <c r="O974" s="1"/>
      <c r="Q974" s="1"/>
      <c r="S974" s="1"/>
      <c r="T974" s="1"/>
      <c r="V974" s="1"/>
      <c r="W974" s="1"/>
      <c r="Y974" s="1"/>
      <c r="Z974" s="1"/>
      <c r="AB974" s="1"/>
      <c r="AC974" s="1"/>
      <c r="AE974" s="1"/>
      <c r="AF974" s="1"/>
      <c r="AH974" s="1"/>
      <c r="AI974" s="1"/>
      <c r="AK974" s="1"/>
      <c r="AL974" s="1"/>
      <c r="AN974" s="1"/>
      <c r="AO974" s="1"/>
    </row>
    <row r="975" spans="5:41" ht="12">
      <c r="E975" s="1"/>
      <c r="G975" s="1"/>
      <c r="I975" s="1"/>
      <c r="K975" s="1"/>
      <c r="M975" s="1"/>
      <c r="O975" s="1"/>
      <c r="Q975" s="1"/>
      <c r="S975" s="1"/>
      <c r="T975" s="1"/>
      <c r="V975" s="1"/>
      <c r="W975" s="1"/>
      <c r="Y975" s="1"/>
      <c r="Z975" s="1"/>
      <c r="AB975" s="1"/>
      <c r="AC975" s="1"/>
      <c r="AE975" s="1"/>
      <c r="AF975" s="1"/>
      <c r="AH975" s="1"/>
      <c r="AI975" s="1"/>
      <c r="AK975" s="1"/>
      <c r="AL975" s="1"/>
      <c r="AN975" s="1"/>
      <c r="AO975" s="1"/>
    </row>
    <row r="976" spans="5:41" ht="12">
      <c r="E976" s="1"/>
      <c r="G976" s="1"/>
      <c r="I976" s="1"/>
      <c r="K976" s="1"/>
      <c r="M976" s="1"/>
      <c r="O976" s="1"/>
      <c r="Q976" s="1"/>
      <c r="S976" s="1"/>
      <c r="T976" s="1"/>
      <c r="V976" s="1"/>
      <c r="W976" s="1"/>
      <c r="Y976" s="1"/>
      <c r="Z976" s="1"/>
      <c r="AB976" s="1"/>
      <c r="AC976" s="1"/>
      <c r="AE976" s="1"/>
      <c r="AF976" s="1"/>
      <c r="AH976" s="1"/>
      <c r="AI976" s="1"/>
      <c r="AK976" s="1"/>
      <c r="AL976" s="1"/>
      <c r="AN976" s="1"/>
      <c r="AO976" s="1"/>
    </row>
    <row r="977" spans="5:41" ht="12">
      <c r="E977" s="1"/>
      <c r="G977" s="1"/>
      <c r="I977" s="1"/>
      <c r="K977" s="1"/>
      <c r="M977" s="1"/>
      <c r="O977" s="1"/>
      <c r="Q977" s="1"/>
      <c r="S977" s="1"/>
      <c r="T977" s="1"/>
      <c r="V977" s="1"/>
      <c r="W977" s="1"/>
      <c r="Y977" s="1"/>
      <c r="Z977" s="1"/>
      <c r="AB977" s="1"/>
      <c r="AC977" s="1"/>
      <c r="AE977" s="1"/>
      <c r="AF977" s="1"/>
      <c r="AH977" s="1"/>
      <c r="AI977" s="1"/>
      <c r="AK977" s="1"/>
      <c r="AL977" s="1"/>
      <c r="AN977" s="1"/>
      <c r="AO977" s="1"/>
    </row>
    <row r="978" spans="5:41" ht="12">
      <c r="E978" s="1"/>
      <c r="G978" s="1"/>
      <c r="I978" s="1"/>
      <c r="K978" s="1"/>
      <c r="M978" s="1"/>
      <c r="O978" s="1"/>
      <c r="Q978" s="1"/>
      <c r="S978" s="1"/>
      <c r="T978" s="1"/>
      <c r="V978" s="1"/>
      <c r="W978" s="1"/>
      <c r="Y978" s="1"/>
      <c r="Z978" s="1"/>
      <c r="AB978" s="1"/>
      <c r="AC978" s="1"/>
      <c r="AE978" s="1"/>
      <c r="AF978" s="1"/>
      <c r="AH978" s="1"/>
      <c r="AI978" s="1"/>
      <c r="AK978" s="1"/>
      <c r="AL978" s="1"/>
      <c r="AN978" s="1"/>
      <c r="AO978" s="1"/>
    </row>
    <row r="979" spans="5:41" ht="12">
      <c r="E979" s="1"/>
      <c r="G979" s="1"/>
      <c r="I979" s="1"/>
      <c r="K979" s="1"/>
      <c r="M979" s="1"/>
      <c r="O979" s="1"/>
      <c r="Q979" s="1"/>
      <c r="S979" s="1"/>
      <c r="T979" s="1"/>
      <c r="V979" s="1"/>
      <c r="W979" s="1"/>
      <c r="Y979" s="1"/>
      <c r="Z979" s="1"/>
      <c r="AB979" s="1"/>
      <c r="AC979" s="1"/>
      <c r="AE979" s="1"/>
      <c r="AF979" s="1"/>
      <c r="AH979" s="1"/>
      <c r="AI979" s="1"/>
      <c r="AK979" s="1"/>
      <c r="AL979" s="1"/>
      <c r="AN979" s="1"/>
      <c r="AO979" s="1"/>
    </row>
    <row r="980" spans="5:41" ht="12">
      <c r="E980" s="1"/>
      <c r="G980" s="1"/>
      <c r="I980" s="1"/>
      <c r="K980" s="1"/>
      <c r="M980" s="1"/>
      <c r="O980" s="1"/>
      <c r="Q980" s="1"/>
      <c r="S980" s="1"/>
      <c r="T980" s="1"/>
      <c r="V980" s="1"/>
      <c r="W980" s="1"/>
      <c r="Y980" s="1"/>
      <c r="Z980" s="1"/>
      <c r="AB980" s="1"/>
      <c r="AC980" s="1"/>
      <c r="AE980" s="1"/>
      <c r="AF980" s="1"/>
      <c r="AH980" s="1"/>
      <c r="AI980" s="1"/>
      <c r="AK980" s="1"/>
      <c r="AL980" s="1"/>
      <c r="AN980" s="1"/>
      <c r="AO980" s="1"/>
    </row>
    <row r="981" spans="5:41" ht="12">
      <c r="E981" s="1"/>
      <c r="G981" s="1"/>
      <c r="I981" s="1"/>
      <c r="K981" s="1"/>
      <c r="M981" s="1"/>
      <c r="O981" s="1"/>
      <c r="Q981" s="1"/>
      <c r="S981" s="1"/>
      <c r="T981" s="1"/>
      <c r="V981" s="1"/>
      <c r="W981" s="1"/>
      <c r="Y981" s="1"/>
      <c r="Z981" s="1"/>
      <c r="AB981" s="1"/>
      <c r="AC981" s="1"/>
      <c r="AE981" s="1"/>
      <c r="AF981" s="1"/>
      <c r="AH981" s="1"/>
      <c r="AI981" s="1"/>
      <c r="AK981" s="1"/>
      <c r="AL981" s="1"/>
      <c r="AN981" s="1"/>
      <c r="AO981" s="1"/>
    </row>
    <row r="982" spans="5:41" ht="12">
      <c r="E982" s="1"/>
      <c r="G982" s="1"/>
      <c r="I982" s="1"/>
      <c r="K982" s="1"/>
      <c r="M982" s="1"/>
      <c r="O982" s="1"/>
      <c r="Q982" s="1"/>
      <c r="S982" s="1"/>
      <c r="T982" s="1"/>
      <c r="V982" s="1"/>
      <c r="W982" s="1"/>
      <c r="Y982" s="1"/>
      <c r="Z982" s="1"/>
      <c r="AB982" s="1"/>
      <c r="AC982" s="1"/>
      <c r="AE982" s="1"/>
      <c r="AF982" s="1"/>
      <c r="AH982" s="1"/>
      <c r="AI982" s="1"/>
      <c r="AK982" s="1"/>
      <c r="AL982" s="1"/>
      <c r="AN982" s="1"/>
      <c r="AO982" s="1"/>
    </row>
    <row r="983" spans="5:41" ht="12">
      <c r="E983" s="1"/>
      <c r="G983" s="1"/>
      <c r="I983" s="1"/>
      <c r="K983" s="1"/>
      <c r="M983" s="1"/>
      <c r="O983" s="1"/>
      <c r="Q983" s="1"/>
      <c r="S983" s="1"/>
      <c r="T983" s="1"/>
      <c r="V983" s="1"/>
      <c r="W983" s="1"/>
      <c r="Y983" s="1"/>
      <c r="Z983" s="1"/>
      <c r="AB983" s="1"/>
      <c r="AC983" s="1"/>
      <c r="AE983" s="1"/>
      <c r="AF983" s="1"/>
      <c r="AH983" s="1"/>
      <c r="AI983" s="1"/>
      <c r="AK983" s="1"/>
      <c r="AL983" s="1"/>
      <c r="AN983" s="1"/>
      <c r="AO983" s="1"/>
    </row>
    <row r="984" spans="5:41" ht="12">
      <c r="E984" s="1"/>
      <c r="G984" s="1"/>
      <c r="I984" s="1"/>
      <c r="K984" s="1"/>
      <c r="M984" s="1"/>
      <c r="O984" s="1"/>
      <c r="Q984" s="1"/>
      <c r="S984" s="1"/>
      <c r="T984" s="1"/>
      <c r="V984" s="1"/>
      <c r="W984" s="1"/>
      <c r="Y984" s="1"/>
      <c r="Z984" s="1"/>
      <c r="AB984" s="1"/>
      <c r="AC984" s="1"/>
      <c r="AE984" s="1"/>
      <c r="AF984" s="1"/>
      <c r="AH984" s="1"/>
      <c r="AI984" s="1"/>
      <c r="AK984" s="1"/>
      <c r="AL984" s="1"/>
      <c r="AN984" s="1"/>
      <c r="AO984" s="1"/>
    </row>
    <row r="985" spans="5:41" ht="12">
      <c r="E985" s="1"/>
      <c r="G985" s="1"/>
      <c r="I985" s="1"/>
      <c r="K985" s="1"/>
      <c r="M985" s="1"/>
      <c r="O985" s="1"/>
      <c r="Q985" s="1"/>
      <c r="S985" s="1"/>
      <c r="T985" s="1"/>
      <c r="V985" s="1"/>
      <c r="W985" s="1"/>
      <c r="Y985" s="1"/>
      <c r="Z985" s="1"/>
      <c r="AB985" s="1"/>
      <c r="AC985" s="1"/>
      <c r="AE985" s="1"/>
      <c r="AF985" s="1"/>
      <c r="AH985" s="1"/>
      <c r="AI985" s="1"/>
      <c r="AK985" s="1"/>
      <c r="AL985" s="1"/>
      <c r="AN985" s="1"/>
      <c r="AO985" s="1"/>
    </row>
    <row r="986" spans="5:41" ht="12">
      <c r="E986" s="1"/>
      <c r="G986" s="1"/>
      <c r="I986" s="1"/>
      <c r="K986" s="1"/>
      <c r="M986" s="1"/>
      <c r="O986" s="1"/>
      <c r="Q986" s="1"/>
      <c r="S986" s="1"/>
      <c r="T986" s="1"/>
      <c r="V986" s="1"/>
      <c r="W986" s="1"/>
      <c r="Y986" s="1"/>
      <c r="Z986" s="1"/>
      <c r="AB986" s="1"/>
      <c r="AC986" s="1"/>
      <c r="AE986" s="1"/>
      <c r="AF986" s="1"/>
      <c r="AH986" s="1"/>
      <c r="AI986" s="1"/>
      <c r="AK986" s="1"/>
      <c r="AL986" s="1"/>
      <c r="AN986" s="1"/>
      <c r="AO986" s="1"/>
    </row>
    <row r="987" spans="5:41" ht="12">
      <c r="E987" s="1"/>
      <c r="G987" s="1"/>
      <c r="I987" s="1"/>
      <c r="K987" s="1"/>
      <c r="M987" s="1"/>
      <c r="O987" s="1"/>
      <c r="Q987" s="1"/>
      <c r="S987" s="1"/>
      <c r="T987" s="1"/>
      <c r="V987" s="1"/>
      <c r="W987" s="1"/>
      <c r="Y987" s="1"/>
      <c r="Z987" s="1"/>
      <c r="AB987" s="1"/>
      <c r="AC987" s="1"/>
      <c r="AE987" s="1"/>
      <c r="AF987" s="1"/>
      <c r="AH987" s="1"/>
      <c r="AI987" s="1"/>
      <c r="AK987" s="1"/>
      <c r="AL987" s="1"/>
      <c r="AN987" s="1"/>
      <c r="AO987" s="1"/>
    </row>
    <row r="988" spans="5:41" ht="12">
      <c r="E988" s="1"/>
      <c r="G988" s="1"/>
      <c r="I988" s="1"/>
      <c r="K988" s="1"/>
      <c r="M988" s="1"/>
      <c r="O988" s="1"/>
      <c r="Q988" s="1"/>
      <c r="S988" s="1"/>
      <c r="T988" s="1"/>
      <c r="V988" s="1"/>
      <c r="W988" s="1"/>
      <c r="Y988" s="1"/>
      <c r="Z988" s="1"/>
      <c r="AB988" s="1"/>
      <c r="AC988" s="1"/>
      <c r="AE988" s="1"/>
      <c r="AF988" s="1"/>
      <c r="AH988" s="1"/>
      <c r="AI988" s="1"/>
      <c r="AK988" s="1"/>
      <c r="AL988" s="1"/>
      <c r="AN988" s="1"/>
      <c r="AO988" s="1"/>
    </row>
    <row r="989" spans="5:41" ht="12">
      <c r="E989" s="1"/>
      <c r="G989" s="1"/>
      <c r="I989" s="1"/>
      <c r="K989" s="1"/>
      <c r="M989" s="1"/>
      <c r="O989" s="1"/>
      <c r="Q989" s="1"/>
      <c r="S989" s="1"/>
      <c r="T989" s="1"/>
      <c r="V989" s="1"/>
      <c r="W989" s="1"/>
      <c r="Y989" s="1"/>
      <c r="Z989" s="1"/>
      <c r="AB989" s="1"/>
      <c r="AC989" s="1"/>
      <c r="AE989" s="1"/>
      <c r="AF989" s="1"/>
      <c r="AH989" s="1"/>
      <c r="AI989" s="1"/>
      <c r="AK989" s="1"/>
      <c r="AL989" s="1"/>
      <c r="AN989" s="1"/>
      <c r="AO989" s="1"/>
    </row>
    <row r="990" spans="5:41" ht="12">
      <c r="E990" s="1"/>
      <c r="G990" s="1"/>
      <c r="I990" s="1"/>
      <c r="K990" s="1"/>
      <c r="M990" s="1"/>
      <c r="O990" s="1"/>
      <c r="Q990" s="1"/>
      <c r="S990" s="1"/>
      <c r="T990" s="1"/>
      <c r="V990" s="1"/>
      <c r="W990" s="1"/>
      <c r="Y990" s="1"/>
      <c r="Z990" s="1"/>
      <c r="AB990" s="1"/>
      <c r="AC990" s="1"/>
      <c r="AE990" s="1"/>
      <c r="AF990" s="1"/>
      <c r="AH990" s="1"/>
      <c r="AI990" s="1"/>
      <c r="AK990" s="1"/>
      <c r="AL990" s="1"/>
      <c r="AN990" s="1"/>
      <c r="AO990" s="1"/>
    </row>
    <row r="991" spans="5:41" ht="12">
      <c r="E991" s="1"/>
      <c r="G991" s="1"/>
      <c r="I991" s="1"/>
      <c r="K991" s="1"/>
      <c r="M991" s="1"/>
      <c r="O991" s="1"/>
      <c r="Q991" s="1"/>
      <c r="S991" s="1"/>
      <c r="T991" s="1"/>
      <c r="V991" s="1"/>
      <c r="W991" s="1"/>
      <c r="Y991" s="1"/>
      <c r="Z991" s="1"/>
      <c r="AB991" s="1"/>
      <c r="AC991" s="1"/>
      <c r="AE991" s="1"/>
      <c r="AF991" s="1"/>
      <c r="AH991" s="1"/>
      <c r="AI991" s="1"/>
      <c r="AK991" s="1"/>
      <c r="AL991" s="1"/>
      <c r="AN991" s="1"/>
      <c r="AO991" s="1"/>
    </row>
    <row r="992" spans="5:41" ht="12">
      <c r="E992" s="1"/>
      <c r="G992" s="1"/>
      <c r="I992" s="1"/>
      <c r="K992" s="1"/>
      <c r="M992" s="1"/>
      <c r="O992" s="1"/>
      <c r="Q992" s="1"/>
      <c r="S992" s="1"/>
      <c r="T992" s="1"/>
      <c r="V992" s="1"/>
      <c r="W992" s="1"/>
      <c r="Y992" s="1"/>
      <c r="Z992" s="1"/>
      <c r="AB992" s="1"/>
      <c r="AC992" s="1"/>
      <c r="AE992" s="1"/>
      <c r="AF992" s="1"/>
      <c r="AH992" s="1"/>
      <c r="AI992" s="1"/>
      <c r="AK992" s="1"/>
      <c r="AL992" s="1"/>
      <c r="AN992" s="1"/>
      <c r="AO992" s="1"/>
    </row>
    <row r="993" spans="5:41" ht="12">
      <c r="E993" s="1"/>
      <c r="G993" s="1"/>
      <c r="I993" s="1"/>
      <c r="K993" s="1"/>
      <c r="M993" s="1"/>
      <c r="O993" s="1"/>
      <c r="Q993" s="1"/>
      <c r="S993" s="1"/>
      <c r="T993" s="1"/>
      <c r="V993" s="1"/>
      <c r="W993" s="1"/>
      <c r="Y993" s="1"/>
      <c r="Z993" s="1"/>
      <c r="AB993" s="1"/>
      <c r="AC993" s="1"/>
      <c r="AE993" s="1"/>
      <c r="AF993" s="1"/>
      <c r="AH993" s="1"/>
      <c r="AI993" s="1"/>
      <c r="AK993" s="1"/>
      <c r="AL993" s="1"/>
      <c r="AN993" s="1"/>
      <c r="AO993" s="1"/>
    </row>
    <row r="994" spans="5:41" ht="12">
      <c r="E994" s="1"/>
      <c r="G994" s="1"/>
      <c r="I994" s="1"/>
      <c r="K994" s="1"/>
      <c r="M994" s="1"/>
      <c r="O994" s="1"/>
      <c r="Q994" s="1"/>
      <c r="S994" s="1"/>
      <c r="T994" s="1"/>
      <c r="V994" s="1"/>
      <c r="W994" s="1"/>
      <c r="Y994" s="1"/>
      <c r="Z994" s="1"/>
      <c r="AB994" s="1"/>
      <c r="AC994" s="1"/>
      <c r="AE994" s="1"/>
      <c r="AF994" s="1"/>
      <c r="AH994" s="1"/>
      <c r="AI994" s="1"/>
      <c r="AK994" s="1"/>
      <c r="AL994" s="1"/>
      <c r="AN994" s="1"/>
      <c r="AO994" s="1"/>
    </row>
    <row r="995" spans="5:41" ht="12">
      <c r="E995" s="1"/>
      <c r="G995" s="1"/>
      <c r="I995" s="1"/>
      <c r="K995" s="1"/>
      <c r="M995" s="1"/>
      <c r="O995" s="1"/>
      <c r="Q995" s="1"/>
      <c r="S995" s="1"/>
      <c r="T995" s="1"/>
      <c r="V995" s="1"/>
      <c r="W995" s="1"/>
      <c r="Y995" s="1"/>
      <c r="Z995" s="1"/>
      <c r="AB995" s="1"/>
      <c r="AC995" s="1"/>
      <c r="AE995" s="1"/>
      <c r="AF995" s="1"/>
      <c r="AH995" s="1"/>
      <c r="AI995" s="1"/>
      <c r="AK995" s="1"/>
      <c r="AL995" s="1"/>
      <c r="AN995" s="1"/>
      <c r="AO995" s="1"/>
    </row>
    <row r="996" spans="5:41" ht="12">
      <c r="E996" s="1"/>
      <c r="G996" s="1"/>
      <c r="I996" s="1"/>
      <c r="K996" s="1"/>
      <c r="M996" s="1"/>
      <c r="O996" s="1"/>
      <c r="Q996" s="1"/>
      <c r="S996" s="1"/>
      <c r="T996" s="1"/>
      <c r="V996" s="1"/>
      <c r="W996" s="1"/>
      <c r="Y996" s="1"/>
      <c r="Z996" s="1"/>
      <c r="AB996" s="1"/>
      <c r="AC996" s="1"/>
      <c r="AE996" s="1"/>
      <c r="AF996" s="1"/>
      <c r="AH996" s="1"/>
      <c r="AI996" s="1"/>
      <c r="AK996" s="1"/>
      <c r="AL996" s="1"/>
      <c r="AN996" s="1"/>
      <c r="AO996" s="1"/>
    </row>
    <row r="997" spans="5:41" ht="12">
      <c r="E997" s="1"/>
      <c r="G997" s="1"/>
      <c r="I997" s="1"/>
      <c r="K997" s="1"/>
      <c r="M997" s="1"/>
      <c r="O997" s="1"/>
      <c r="Q997" s="1"/>
      <c r="S997" s="1"/>
      <c r="T997" s="1"/>
      <c r="V997" s="1"/>
      <c r="W997" s="1"/>
      <c r="Y997" s="1"/>
      <c r="Z997" s="1"/>
      <c r="AB997" s="1"/>
      <c r="AC997" s="1"/>
      <c r="AE997" s="1"/>
      <c r="AF997" s="1"/>
      <c r="AH997" s="1"/>
      <c r="AI997" s="1"/>
      <c r="AK997" s="1"/>
      <c r="AL997" s="1"/>
      <c r="AN997" s="1"/>
      <c r="AO997" s="1"/>
    </row>
    <row r="998" spans="5:41" ht="12">
      <c r="E998" s="1"/>
      <c r="G998" s="1"/>
      <c r="I998" s="1"/>
      <c r="K998" s="1"/>
      <c r="M998" s="1"/>
      <c r="O998" s="1"/>
      <c r="Q998" s="1"/>
      <c r="S998" s="1"/>
      <c r="T998" s="1"/>
      <c r="V998" s="1"/>
      <c r="W998" s="1"/>
      <c r="Y998" s="1"/>
      <c r="Z998" s="1"/>
      <c r="AB998" s="1"/>
      <c r="AC998" s="1"/>
      <c r="AE998" s="1"/>
      <c r="AF998" s="1"/>
      <c r="AH998" s="1"/>
      <c r="AI998" s="1"/>
      <c r="AK998" s="1"/>
      <c r="AL998" s="1"/>
      <c r="AN998" s="1"/>
      <c r="AO998" s="1"/>
    </row>
    <row r="999" spans="5:41" ht="12">
      <c r="E999" s="1"/>
      <c r="G999" s="1"/>
      <c r="I999" s="1"/>
      <c r="K999" s="1"/>
      <c r="M999" s="1"/>
      <c r="O999" s="1"/>
      <c r="Q999" s="1"/>
      <c r="S999" s="1"/>
      <c r="T999" s="1"/>
      <c r="V999" s="1"/>
      <c r="W999" s="1"/>
      <c r="Y999" s="1"/>
      <c r="Z999" s="1"/>
      <c r="AB999" s="1"/>
      <c r="AC999" s="1"/>
      <c r="AE999" s="1"/>
      <c r="AF999" s="1"/>
      <c r="AH999" s="1"/>
      <c r="AI999" s="1"/>
      <c r="AK999" s="1"/>
      <c r="AL999" s="1"/>
      <c r="AN999" s="1"/>
      <c r="AO999" s="1"/>
    </row>
    <row r="1000" spans="5:41" ht="12">
      <c r="E1000" s="1"/>
      <c r="G1000" s="1"/>
      <c r="I1000" s="1"/>
      <c r="K1000" s="1"/>
      <c r="M1000" s="1"/>
      <c r="O1000" s="1"/>
      <c r="Q1000" s="1"/>
      <c r="S1000" s="1"/>
      <c r="T1000" s="1"/>
      <c r="V1000" s="1"/>
      <c r="W1000" s="1"/>
      <c r="Y1000" s="1"/>
      <c r="Z1000" s="1"/>
      <c r="AB1000" s="1"/>
      <c r="AC1000" s="1"/>
      <c r="AE1000" s="1"/>
      <c r="AF1000" s="1"/>
      <c r="AH1000" s="1"/>
      <c r="AI1000" s="1"/>
      <c r="AK1000" s="1"/>
      <c r="AL1000" s="1"/>
      <c r="AN1000" s="1"/>
      <c r="AO1000" s="1"/>
    </row>
    <row r="1001" spans="5:41" ht="12">
      <c r="E1001" s="1"/>
      <c r="G1001" s="1"/>
      <c r="I1001" s="1"/>
      <c r="K1001" s="1"/>
      <c r="M1001" s="1"/>
      <c r="O1001" s="1"/>
      <c r="Q1001" s="1"/>
      <c r="S1001" s="1"/>
      <c r="T1001" s="1"/>
      <c r="V1001" s="1"/>
      <c r="W1001" s="1"/>
      <c r="Y1001" s="1"/>
      <c r="Z1001" s="1"/>
      <c r="AB1001" s="1"/>
      <c r="AC1001" s="1"/>
      <c r="AE1001" s="1"/>
      <c r="AF1001" s="1"/>
      <c r="AH1001" s="1"/>
      <c r="AI1001" s="1"/>
      <c r="AK1001" s="1"/>
      <c r="AL1001" s="1"/>
      <c r="AN1001" s="1"/>
      <c r="AO1001" s="1"/>
    </row>
    <row r="1002" spans="5:41" ht="12">
      <c r="E1002" s="1"/>
      <c r="G1002" s="1"/>
      <c r="I1002" s="1"/>
      <c r="K1002" s="1"/>
      <c r="M1002" s="1"/>
      <c r="O1002" s="1"/>
      <c r="Q1002" s="1"/>
      <c r="S1002" s="1"/>
      <c r="T1002" s="1"/>
      <c r="V1002" s="1"/>
      <c r="W1002" s="1"/>
      <c r="Y1002" s="1"/>
      <c r="Z1002" s="1"/>
      <c r="AB1002" s="1"/>
      <c r="AC1002" s="1"/>
      <c r="AE1002" s="1"/>
      <c r="AF1002" s="1"/>
      <c r="AH1002" s="1"/>
      <c r="AI1002" s="1"/>
      <c r="AK1002" s="1"/>
      <c r="AL1002" s="1"/>
      <c r="AN1002" s="1"/>
      <c r="AO1002" s="1"/>
    </row>
    <row r="1003" spans="5:41" ht="12">
      <c r="E1003" s="1"/>
      <c r="G1003" s="1"/>
      <c r="I1003" s="1"/>
      <c r="K1003" s="1"/>
      <c r="M1003" s="1"/>
      <c r="O1003" s="1"/>
      <c r="Q1003" s="1"/>
      <c r="S1003" s="1"/>
      <c r="T1003" s="1"/>
      <c r="V1003" s="1"/>
      <c r="W1003" s="1"/>
      <c r="Y1003" s="1"/>
      <c r="Z1003" s="1"/>
      <c r="AB1003" s="1"/>
      <c r="AC1003" s="1"/>
      <c r="AE1003" s="1"/>
      <c r="AF1003" s="1"/>
      <c r="AH1003" s="1"/>
      <c r="AI1003" s="1"/>
      <c r="AK1003" s="1"/>
      <c r="AL1003" s="1"/>
      <c r="AN1003" s="1"/>
      <c r="AO1003" s="1"/>
    </row>
    <row r="1004" spans="5:41" ht="12">
      <c r="E1004" s="1"/>
      <c r="G1004" s="1"/>
      <c r="I1004" s="1"/>
      <c r="K1004" s="1"/>
      <c r="M1004" s="1"/>
      <c r="O1004" s="1"/>
      <c r="Q1004" s="1"/>
      <c r="S1004" s="1"/>
      <c r="T1004" s="1"/>
      <c r="V1004" s="1"/>
      <c r="W1004" s="1"/>
      <c r="Y1004" s="1"/>
      <c r="Z1004" s="1"/>
      <c r="AB1004" s="1"/>
      <c r="AC1004" s="1"/>
      <c r="AE1004" s="1"/>
      <c r="AF1004" s="1"/>
      <c r="AH1004" s="1"/>
      <c r="AI1004" s="1"/>
      <c r="AK1004" s="1"/>
      <c r="AL1004" s="1"/>
      <c r="AN1004" s="1"/>
      <c r="AO1004" s="1"/>
    </row>
    <row r="1005" spans="5:41" ht="12">
      <c r="E1005" s="1"/>
      <c r="G1005" s="1"/>
      <c r="I1005" s="1"/>
      <c r="K1005" s="1"/>
      <c r="M1005" s="1"/>
      <c r="O1005" s="1"/>
      <c r="Q1005" s="1"/>
      <c r="S1005" s="1"/>
      <c r="T1005" s="1"/>
      <c r="V1005" s="1"/>
      <c r="W1005" s="1"/>
      <c r="Y1005" s="1"/>
      <c r="Z1005" s="1"/>
      <c r="AB1005" s="1"/>
      <c r="AC1005" s="1"/>
      <c r="AE1005" s="1"/>
      <c r="AF1005" s="1"/>
      <c r="AH1005" s="1"/>
      <c r="AI1005" s="1"/>
      <c r="AK1005" s="1"/>
      <c r="AL1005" s="1"/>
      <c r="AN1005" s="1"/>
      <c r="AO1005" s="1"/>
    </row>
    <row r="1006" spans="5:41" ht="12">
      <c r="E1006" s="1"/>
      <c r="G1006" s="1"/>
      <c r="I1006" s="1"/>
      <c r="K1006" s="1"/>
      <c r="M1006" s="1"/>
      <c r="O1006" s="1"/>
      <c r="Q1006" s="1"/>
      <c r="S1006" s="1"/>
      <c r="T1006" s="1"/>
      <c r="V1006" s="1"/>
      <c r="W1006" s="1"/>
      <c r="Y1006" s="1"/>
      <c r="Z1006" s="1"/>
      <c r="AB1006" s="1"/>
      <c r="AC1006" s="1"/>
      <c r="AE1006" s="1"/>
      <c r="AF1006" s="1"/>
      <c r="AH1006" s="1"/>
      <c r="AI1006" s="1"/>
      <c r="AK1006" s="1"/>
      <c r="AL1006" s="1"/>
      <c r="AN1006" s="1"/>
      <c r="AO1006" s="1"/>
    </row>
    <row r="1007" spans="5:41" ht="12">
      <c r="E1007" s="1"/>
      <c r="G1007" s="1"/>
      <c r="I1007" s="1"/>
      <c r="K1007" s="1"/>
      <c r="M1007" s="1"/>
      <c r="O1007" s="1"/>
      <c r="Q1007" s="1"/>
      <c r="S1007" s="1"/>
      <c r="T1007" s="1"/>
      <c r="V1007" s="1"/>
      <c r="W1007" s="1"/>
      <c r="Y1007" s="1"/>
      <c r="Z1007" s="1"/>
      <c r="AB1007" s="1"/>
      <c r="AC1007" s="1"/>
      <c r="AE1007" s="1"/>
      <c r="AF1007" s="1"/>
      <c r="AH1007" s="1"/>
      <c r="AI1007" s="1"/>
      <c r="AK1007" s="1"/>
      <c r="AL1007" s="1"/>
      <c r="AN1007" s="1"/>
      <c r="AO1007" s="1"/>
    </row>
    <row r="1008" spans="5:41" ht="12">
      <c r="E1008" s="1"/>
      <c r="G1008" s="1"/>
      <c r="I1008" s="1"/>
      <c r="K1008" s="1"/>
      <c r="M1008" s="1"/>
      <c r="O1008" s="1"/>
      <c r="Q1008" s="1"/>
      <c r="S1008" s="1"/>
      <c r="T1008" s="1"/>
      <c r="V1008" s="1"/>
      <c r="W1008" s="1"/>
      <c r="Y1008" s="1"/>
      <c r="Z1008" s="1"/>
      <c r="AB1008" s="1"/>
      <c r="AC1008" s="1"/>
      <c r="AE1008" s="1"/>
      <c r="AF1008" s="1"/>
      <c r="AH1008" s="1"/>
      <c r="AI1008" s="1"/>
      <c r="AK1008" s="1"/>
      <c r="AL1008" s="1"/>
      <c r="AN1008" s="1"/>
      <c r="AO1008" s="1"/>
    </row>
    <row r="1009" spans="5:41" ht="12">
      <c r="E1009" s="1"/>
      <c r="G1009" s="1"/>
      <c r="I1009" s="1"/>
      <c r="K1009" s="1"/>
      <c r="M1009" s="1"/>
      <c r="O1009" s="1"/>
      <c r="Q1009" s="1"/>
      <c r="S1009" s="1"/>
      <c r="T1009" s="1"/>
      <c r="V1009" s="1"/>
      <c r="W1009" s="1"/>
      <c r="Y1009" s="1"/>
      <c r="Z1009" s="1"/>
      <c r="AB1009" s="1"/>
      <c r="AC1009" s="1"/>
      <c r="AE1009" s="1"/>
      <c r="AF1009" s="1"/>
      <c r="AH1009" s="1"/>
      <c r="AI1009" s="1"/>
      <c r="AK1009" s="1"/>
      <c r="AL1009" s="1"/>
      <c r="AN1009" s="1"/>
      <c r="AO1009" s="1"/>
    </row>
    <row r="1010" spans="5:41" ht="12">
      <c r="E1010" s="1"/>
      <c r="G1010" s="1"/>
      <c r="I1010" s="1"/>
      <c r="K1010" s="1"/>
      <c r="M1010" s="1"/>
      <c r="O1010" s="1"/>
      <c r="Q1010" s="1"/>
      <c r="S1010" s="1"/>
      <c r="T1010" s="1"/>
      <c r="V1010" s="1"/>
      <c r="W1010" s="1"/>
      <c r="Y1010" s="1"/>
      <c r="Z1010" s="1"/>
      <c r="AB1010" s="1"/>
      <c r="AC1010" s="1"/>
      <c r="AE1010" s="1"/>
      <c r="AF1010" s="1"/>
      <c r="AH1010" s="1"/>
      <c r="AI1010" s="1"/>
      <c r="AK1010" s="1"/>
      <c r="AL1010" s="1"/>
      <c r="AN1010" s="1"/>
      <c r="AO1010" s="1"/>
    </row>
    <row r="1011" spans="5:41" ht="12">
      <c r="E1011" s="1"/>
      <c r="G1011" s="1"/>
      <c r="I1011" s="1"/>
      <c r="K1011" s="1"/>
      <c r="M1011" s="1"/>
      <c r="O1011" s="1"/>
      <c r="Q1011" s="1"/>
      <c r="S1011" s="1"/>
      <c r="T1011" s="1"/>
      <c r="V1011" s="1"/>
      <c r="W1011" s="1"/>
      <c r="Y1011" s="1"/>
      <c r="Z1011" s="1"/>
      <c r="AB1011" s="1"/>
      <c r="AC1011" s="1"/>
      <c r="AE1011" s="1"/>
      <c r="AF1011" s="1"/>
      <c r="AH1011" s="1"/>
      <c r="AI1011" s="1"/>
      <c r="AK1011" s="1"/>
      <c r="AL1011" s="1"/>
      <c r="AN1011" s="1"/>
      <c r="AO1011" s="1"/>
    </row>
    <row r="1012" spans="5:41" ht="12">
      <c r="E1012" s="1"/>
      <c r="G1012" s="1"/>
      <c r="I1012" s="1"/>
      <c r="K1012" s="1"/>
      <c r="M1012" s="1"/>
      <c r="O1012" s="1"/>
      <c r="Q1012" s="1"/>
      <c r="S1012" s="1"/>
      <c r="T1012" s="1"/>
      <c r="V1012" s="1"/>
      <c r="W1012" s="1"/>
      <c r="Y1012" s="1"/>
      <c r="Z1012" s="1"/>
      <c r="AB1012" s="1"/>
      <c r="AC1012" s="1"/>
      <c r="AE1012" s="1"/>
      <c r="AF1012" s="1"/>
      <c r="AH1012" s="1"/>
      <c r="AI1012" s="1"/>
      <c r="AK1012" s="1"/>
      <c r="AL1012" s="1"/>
      <c r="AN1012" s="1"/>
      <c r="AO1012" s="1"/>
    </row>
    <row r="1013" spans="5:41" ht="12">
      <c r="E1013" s="1"/>
      <c r="G1013" s="1"/>
      <c r="I1013" s="1"/>
      <c r="K1013" s="1"/>
      <c r="M1013" s="1"/>
      <c r="O1013" s="1"/>
      <c r="Q1013" s="1"/>
      <c r="S1013" s="1"/>
      <c r="T1013" s="1"/>
      <c r="V1013" s="1"/>
      <c r="W1013" s="1"/>
      <c r="Y1013" s="1"/>
      <c r="Z1013" s="1"/>
      <c r="AB1013" s="1"/>
      <c r="AC1013" s="1"/>
      <c r="AE1013" s="1"/>
      <c r="AF1013" s="1"/>
      <c r="AH1013" s="1"/>
      <c r="AI1013" s="1"/>
      <c r="AK1013" s="1"/>
      <c r="AL1013" s="1"/>
      <c r="AN1013" s="1"/>
      <c r="AO1013" s="1"/>
    </row>
    <row r="1014" spans="5:41" ht="12">
      <c r="E1014" s="1"/>
      <c r="G1014" s="1"/>
      <c r="I1014" s="1"/>
      <c r="K1014" s="1"/>
      <c r="M1014" s="1"/>
      <c r="O1014" s="1"/>
      <c r="Q1014" s="1"/>
      <c r="S1014" s="1"/>
      <c r="T1014" s="1"/>
      <c r="V1014" s="1"/>
      <c r="W1014" s="1"/>
      <c r="Y1014" s="1"/>
      <c r="Z1014" s="1"/>
      <c r="AB1014" s="1"/>
      <c r="AC1014" s="1"/>
      <c r="AE1014" s="1"/>
      <c r="AF1014" s="1"/>
      <c r="AH1014" s="1"/>
      <c r="AI1014" s="1"/>
      <c r="AK1014" s="1"/>
      <c r="AL1014" s="1"/>
      <c r="AN1014" s="1"/>
      <c r="AO1014" s="1"/>
    </row>
    <row r="1015" spans="5:41" ht="12">
      <c r="E1015" s="1"/>
      <c r="G1015" s="1"/>
      <c r="I1015" s="1"/>
      <c r="K1015" s="1"/>
      <c r="M1015" s="1"/>
      <c r="O1015" s="1"/>
      <c r="Q1015" s="1"/>
      <c r="S1015" s="1"/>
      <c r="T1015" s="1"/>
      <c r="V1015" s="1"/>
      <c r="W1015" s="1"/>
      <c r="Y1015" s="1"/>
      <c r="Z1015" s="1"/>
      <c r="AB1015" s="1"/>
      <c r="AC1015" s="1"/>
      <c r="AE1015" s="1"/>
      <c r="AF1015" s="1"/>
      <c r="AH1015" s="1"/>
      <c r="AI1015" s="1"/>
      <c r="AK1015" s="1"/>
      <c r="AL1015" s="1"/>
      <c r="AN1015" s="1"/>
      <c r="AO1015" s="1"/>
    </row>
    <row r="1016" spans="5:41" ht="12">
      <c r="E1016" s="1"/>
      <c r="G1016" s="1"/>
      <c r="I1016" s="1"/>
      <c r="K1016" s="1"/>
      <c r="M1016" s="1"/>
      <c r="O1016" s="1"/>
      <c r="Q1016" s="1"/>
      <c r="S1016" s="1"/>
      <c r="T1016" s="1"/>
      <c r="V1016" s="1"/>
      <c r="W1016" s="1"/>
      <c r="Y1016" s="1"/>
      <c r="Z1016" s="1"/>
      <c r="AB1016" s="1"/>
      <c r="AC1016" s="1"/>
      <c r="AE1016" s="1"/>
      <c r="AF1016" s="1"/>
      <c r="AH1016" s="1"/>
      <c r="AI1016" s="1"/>
      <c r="AK1016" s="1"/>
      <c r="AL1016" s="1"/>
      <c r="AN1016" s="1"/>
      <c r="AO1016" s="1"/>
    </row>
    <row r="1017" spans="5:41" ht="12">
      <c r="E1017" s="1"/>
      <c r="G1017" s="1"/>
      <c r="I1017" s="1"/>
      <c r="K1017" s="1"/>
      <c r="M1017" s="1"/>
      <c r="O1017" s="1"/>
      <c r="Q1017" s="1"/>
      <c r="S1017" s="1"/>
      <c r="T1017" s="1"/>
      <c r="V1017" s="1"/>
      <c r="W1017" s="1"/>
      <c r="Y1017" s="1"/>
      <c r="Z1017" s="1"/>
      <c r="AB1017" s="1"/>
      <c r="AC1017" s="1"/>
      <c r="AE1017" s="1"/>
      <c r="AF1017" s="1"/>
      <c r="AH1017" s="1"/>
      <c r="AI1017" s="1"/>
      <c r="AK1017" s="1"/>
      <c r="AL1017" s="1"/>
      <c r="AN1017" s="1"/>
      <c r="AO1017" s="1"/>
    </row>
    <row r="1018" spans="5:41" ht="12">
      <c r="E1018" s="1"/>
      <c r="G1018" s="1"/>
      <c r="I1018" s="1"/>
      <c r="K1018" s="1"/>
      <c r="M1018" s="1"/>
      <c r="O1018" s="1"/>
      <c r="Q1018" s="1"/>
      <c r="S1018" s="1"/>
      <c r="T1018" s="1"/>
      <c r="V1018" s="1"/>
      <c r="W1018" s="1"/>
      <c r="Y1018" s="1"/>
      <c r="Z1018" s="1"/>
      <c r="AB1018" s="1"/>
      <c r="AC1018" s="1"/>
      <c r="AE1018" s="1"/>
      <c r="AF1018" s="1"/>
      <c r="AH1018" s="1"/>
      <c r="AI1018" s="1"/>
      <c r="AK1018" s="1"/>
      <c r="AL1018" s="1"/>
      <c r="AN1018" s="1"/>
      <c r="AO1018" s="1"/>
    </row>
    <row r="1019" spans="5:41" ht="12">
      <c r="E1019" s="1"/>
      <c r="G1019" s="1"/>
      <c r="I1019" s="1"/>
      <c r="K1019" s="1"/>
      <c r="M1019" s="1"/>
      <c r="O1019" s="1"/>
      <c r="Q1019" s="1"/>
      <c r="S1019" s="1"/>
      <c r="T1019" s="1"/>
      <c r="V1019" s="1"/>
      <c r="W1019" s="1"/>
      <c r="Y1019" s="1"/>
      <c r="Z1019" s="1"/>
      <c r="AB1019" s="1"/>
      <c r="AC1019" s="1"/>
      <c r="AE1019" s="1"/>
      <c r="AF1019" s="1"/>
      <c r="AH1019" s="1"/>
      <c r="AI1019" s="1"/>
      <c r="AK1019" s="1"/>
      <c r="AL1019" s="1"/>
      <c r="AN1019" s="1"/>
      <c r="AO1019" s="1"/>
    </row>
    <row r="1020" spans="5:41" ht="12">
      <c r="E1020" s="1"/>
      <c r="G1020" s="1"/>
      <c r="I1020" s="1"/>
      <c r="K1020" s="1"/>
      <c r="M1020" s="1"/>
      <c r="O1020" s="1"/>
      <c r="Q1020" s="1"/>
      <c r="S1020" s="1"/>
      <c r="T1020" s="1"/>
      <c r="V1020" s="1"/>
      <c r="W1020" s="1"/>
      <c r="Y1020" s="1"/>
      <c r="Z1020" s="1"/>
      <c r="AB1020" s="1"/>
      <c r="AC1020" s="1"/>
      <c r="AE1020" s="1"/>
      <c r="AF1020" s="1"/>
      <c r="AH1020" s="1"/>
      <c r="AI1020" s="1"/>
      <c r="AK1020" s="1"/>
      <c r="AL1020" s="1"/>
      <c r="AN1020" s="1"/>
      <c r="AO1020" s="1"/>
    </row>
    <row r="1021" spans="5:41" ht="12">
      <c r="E1021" s="1"/>
      <c r="G1021" s="1"/>
      <c r="I1021" s="1"/>
      <c r="K1021" s="1"/>
      <c r="M1021" s="1"/>
      <c r="O1021" s="1"/>
      <c r="Q1021" s="1"/>
      <c r="S1021" s="1"/>
      <c r="T1021" s="1"/>
      <c r="V1021" s="1"/>
      <c r="W1021" s="1"/>
      <c r="Y1021" s="1"/>
      <c r="Z1021" s="1"/>
      <c r="AB1021" s="1"/>
      <c r="AC1021" s="1"/>
      <c r="AE1021" s="1"/>
      <c r="AF1021" s="1"/>
      <c r="AH1021" s="1"/>
      <c r="AI1021" s="1"/>
      <c r="AK1021" s="1"/>
      <c r="AL1021" s="1"/>
      <c r="AN1021" s="1"/>
      <c r="AO1021" s="1"/>
    </row>
    <row r="1022" spans="5:41" ht="12">
      <c r="E1022" s="1"/>
      <c r="G1022" s="1"/>
      <c r="I1022" s="1"/>
      <c r="K1022" s="1"/>
      <c r="M1022" s="1"/>
      <c r="O1022" s="1"/>
      <c r="Q1022" s="1"/>
      <c r="S1022" s="1"/>
      <c r="T1022" s="1"/>
      <c r="V1022" s="1"/>
      <c r="W1022" s="1"/>
      <c r="Y1022" s="1"/>
      <c r="Z1022" s="1"/>
      <c r="AB1022" s="1"/>
      <c r="AC1022" s="1"/>
      <c r="AE1022" s="1"/>
      <c r="AF1022" s="1"/>
      <c r="AH1022" s="1"/>
      <c r="AI1022" s="1"/>
      <c r="AK1022" s="1"/>
      <c r="AL1022" s="1"/>
      <c r="AN1022" s="1"/>
      <c r="AO1022" s="1"/>
    </row>
    <row r="1023" spans="5:41" ht="12">
      <c r="E1023" s="1"/>
      <c r="G1023" s="1"/>
      <c r="I1023" s="1"/>
      <c r="K1023" s="1"/>
      <c r="M1023" s="1"/>
      <c r="O1023" s="1"/>
      <c r="Q1023" s="1"/>
      <c r="S1023" s="1"/>
      <c r="T1023" s="1"/>
      <c r="V1023" s="1"/>
      <c r="W1023" s="1"/>
      <c r="Y1023" s="1"/>
      <c r="Z1023" s="1"/>
      <c r="AB1023" s="1"/>
      <c r="AC1023" s="1"/>
      <c r="AE1023" s="1"/>
      <c r="AF1023" s="1"/>
      <c r="AH1023" s="1"/>
      <c r="AI1023" s="1"/>
      <c r="AK1023" s="1"/>
      <c r="AL1023" s="1"/>
      <c r="AN1023" s="1"/>
      <c r="AO1023" s="1"/>
    </row>
    <row r="1024" spans="5:41" ht="12">
      <c r="E1024" s="1"/>
      <c r="G1024" s="1"/>
      <c r="I1024" s="1"/>
      <c r="K1024" s="1"/>
      <c r="M1024" s="1"/>
      <c r="O1024" s="1"/>
      <c r="Q1024" s="1"/>
      <c r="S1024" s="1"/>
      <c r="T1024" s="1"/>
      <c r="V1024" s="1"/>
      <c r="W1024" s="1"/>
      <c r="Y1024" s="1"/>
      <c r="Z1024" s="1"/>
      <c r="AB1024" s="1"/>
      <c r="AC1024" s="1"/>
      <c r="AE1024" s="1"/>
      <c r="AF1024" s="1"/>
      <c r="AH1024" s="1"/>
      <c r="AI1024" s="1"/>
      <c r="AK1024" s="1"/>
      <c r="AL1024" s="1"/>
      <c r="AN1024" s="1"/>
      <c r="AO1024" s="1"/>
    </row>
    <row r="1025" spans="5:41" ht="12">
      <c r="E1025" s="1"/>
      <c r="G1025" s="1"/>
      <c r="I1025" s="1"/>
      <c r="K1025" s="1"/>
      <c r="M1025" s="1"/>
      <c r="O1025" s="1"/>
      <c r="Q1025" s="1"/>
      <c r="S1025" s="1"/>
      <c r="T1025" s="1"/>
      <c r="V1025" s="1"/>
      <c r="W1025" s="1"/>
      <c r="Y1025" s="1"/>
      <c r="Z1025" s="1"/>
      <c r="AB1025" s="1"/>
      <c r="AC1025" s="1"/>
      <c r="AE1025" s="1"/>
      <c r="AF1025" s="1"/>
      <c r="AH1025" s="1"/>
      <c r="AI1025" s="1"/>
      <c r="AK1025" s="1"/>
      <c r="AL1025" s="1"/>
      <c r="AN1025" s="1"/>
      <c r="AO1025" s="1"/>
    </row>
    <row r="1026" spans="5:41" ht="12">
      <c r="E1026" s="1"/>
      <c r="G1026" s="1"/>
      <c r="I1026" s="1"/>
      <c r="K1026" s="1"/>
      <c r="M1026" s="1"/>
      <c r="O1026" s="1"/>
      <c r="Q1026" s="1"/>
      <c r="S1026" s="1"/>
      <c r="T1026" s="1"/>
      <c r="V1026" s="1"/>
      <c r="W1026" s="1"/>
      <c r="Y1026" s="1"/>
      <c r="Z1026" s="1"/>
      <c r="AB1026" s="1"/>
      <c r="AC1026" s="1"/>
      <c r="AE1026" s="1"/>
      <c r="AF1026" s="1"/>
      <c r="AH1026" s="1"/>
      <c r="AI1026" s="1"/>
      <c r="AK1026" s="1"/>
      <c r="AL1026" s="1"/>
      <c r="AN1026" s="1"/>
      <c r="AO1026" s="1"/>
    </row>
    <row r="1027" spans="5:41" ht="12">
      <c r="E1027" s="1"/>
      <c r="G1027" s="1"/>
      <c r="I1027" s="1"/>
      <c r="K1027" s="1"/>
      <c r="M1027" s="1"/>
      <c r="O1027" s="1"/>
      <c r="Q1027" s="1"/>
      <c r="S1027" s="1"/>
      <c r="T1027" s="1"/>
      <c r="V1027" s="1"/>
      <c r="W1027" s="1"/>
      <c r="Y1027" s="1"/>
      <c r="Z1027" s="1"/>
      <c r="AB1027" s="1"/>
      <c r="AC1027" s="1"/>
      <c r="AE1027" s="1"/>
      <c r="AF1027" s="1"/>
      <c r="AH1027" s="1"/>
      <c r="AI1027" s="1"/>
      <c r="AK1027" s="1"/>
      <c r="AL1027" s="1"/>
      <c r="AN1027" s="1"/>
      <c r="AO1027" s="1"/>
    </row>
    <row r="1028" spans="5:41" ht="12">
      <c r="E1028" s="1"/>
      <c r="G1028" s="1"/>
      <c r="I1028" s="1"/>
      <c r="K1028" s="1"/>
      <c r="M1028" s="1"/>
      <c r="O1028" s="1"/>
      <c r="Q1028" s="1"/>
      <c r="S1028" s="1"/>
      <c r="T1028" s="1"/>
      <c r="V1028" s="1"/>
      <c r="W1028" s="1"/>
      <c r="Y1028" s="1"/>
      <c r="Z1028" s="1"/>
      <c r="AB1028" s="1"/>
      <c r="AC1028" s="1"/>
      <c r="AE1028" s="1"/>
      <c r="AF1028" s="1"/>
      <c r="AH1028" s="1"/>
      <c r="AI1028" s="1"/>
      <c r="AK1028" s="1"/>
      <c r="AL1028" s="1"/>
      <c r="AN1028" s="1"/>
      <c r="AO1028" s="1"/>
    </row>
    <row r="1029" spans="5:41" ht="12">
      <c r="E1029" s="1"/>
      <c r="G1029" s="1"/>
      <c r="I1029" s="1"/>
      <c r="K1029" s="1"/>
      <c r="M1029" s="1"/>
      <c r="O1029" s="1"/>
      <c r="Q1029" s="1"/>
      <c r="S1029" s="1"/>
      <c r="T1029" s="1"/>
      <c r="V1029" s="1"/>
      <c r="W1029" s="1"/>
      <c r="Y1029" s="1"/>
      <c r="Z1029" s="1"/>
      <c r="AB1029" s="1"/>
      <c r="AC1029" s="1"/>
      <c r="AE1029" s="1"/>
      <c r="AF1029" s="1"/>
      <c r="AH1029" s="1"/>
      <c r="AI1029" s="1"/>
      <c r="AK1029" s="1"/>
      <c r="AL1029" s="1"/>
      <c r="AN1029" s="1"/>
      <c r="AO1029" s="1"/>
    </row>
    <row r="1030" spans="5:41" ht="12">
      <c r="E1030" s="1"/>
      <c r="G1030" s="1"/>
      <c r="I1030" s="1"/>
      <c r="K1030" s="1"/>
      <c r="M1030" s="1"/>
      <c r="O1030" s="1"/>
      <c r="Q1030" s="1"/>
      <c r="S1030" s="1"/>
      <c r="T1030" s="1"/>
      <c r="V1030" s="1"/>
      <c r="W1030" s="1"/>
      <c r="Y1030" s="1"/>
      <c r="Z1030" s="1"/>
      <c r="AB1030" s="1"/>
      <c r="AC1030" s="1"/>
      <c r="AE1030" s="1"/>
      <c r="AF1030" s="1"/>
      <c r="AH1030" s="1"/>
      <c r="AI1030" s="1"/>
      <c r="AK1030" s="1"/>
      <c r="AL1030" s="1"/>
      <c r="AN1030" s="1"/>
      <c r="AO1030" s="1"/>
    </row>
    <row r="1031" spans="5:41" ht="12">
      <c r="E1031" s="1"/>
      <c r="G1031" s="1"/>
      <c r="I1031" s="1"/>
      <c r="K1031" s="1"/>
      <c r="M1031" s="1"/>
      <c r="O1031" s="1"/>
      <c r="Q1031" s="1"/>
      <c r="S1031" s="1"/>
      <c r="T1031" s="1"/>
      <c r="V1031" s="1"/>
      <c r="W1031" s="1"/>
      <c r="Y1031" s="1"/>
      <c r="Z1031" s="1"/>
      <c r="AB1031" s="1"/>
      <c r="AC1031" s="1"/>
      <c r="AE1031" s="1"/>
      <c r="AF1031" s="1"/>
      <c r="AH1031" s="1"/>
      <c r="AI1031" s="1"/>
      <c r="AK1031" s="1"/>
      <c r="AL1031" s="1"/>
      <c r="AN1031" s="1"/>
      <c r="AO1031" s="1"/>
    </row>
    <row r="1032" spans="5:41" ht="12">
      <c r="E1032" s="1"/>
      <c r="G1032" s="1"/>
      <c r="I1032" s="1"/>
      <c r="K1032" s="1"/>
      <c r="M1032" s="1"/>
      <c r="O1032" s="1"/>
      <c r="Q1032" s="1"/>
      <c r="S1032" s="1"/>
      <c r="T1032" s="1"/>
      <c r="V1032" s="1"/>
      <c r="W1032" s="1"/>
      <c r="Y1032" s="1"/>
      <c r="Z1032" s="1"/>
      <c r="AB1032" s="1"/>
      <c r="AC1032" s="1"/>
      <c r="AE1032" s="1"/>
      <c r="AF1032" s="1"/>
      <c r="AH1032" s="1"/>
      <c r="AI1032" s="1"/>
      <c r="AK1032" s="1"/>
      <c r="AL1032" s="1"/>
      <c r="AN1032" s="1"/>
      <c r="AO1032" s="1"/>
    </row>
    <row r="1033" spans="5:41" ht="12">
      <c r="E1033" s="1"/>
      <c r="G1033" s="1"/>
      <c r="I1033" s="1"/>
      <c r="K1033" s="1"/>
      <c r="M1033" s="1"/>
      <c r="O1033" s="1"/>
      <c r="Q1033" s="1"/>
      <c r="S1033" s="1"/>
      <c r="T1033" s="1"/>
      <c r="V1033" s="1"/>
      <c r="W1033" s="1"/>
      <c r="Y1033" s="1"/>
      <c r="Z1033" s="1"/>
      <c r="AB1033" s="1"/>
      <c r="AC1033" s="1"/>
      <c r="AE1033" s="1"/>
      <c r="AF1033" s="1"/>
      <c r="AH1033" s="1"/>
      <c r="AI1033" s="1"/>
      <c r="AK1033" s="1"/>
      <c r="AL1033" s="1"/>
      <c r="AN1033" s="1"/>
      <c r="AO1033" s="1"/>
    </row>
    <row r="1034" spans="5:41" ht="12">
      <c r="E1034" s="1"/>
      <c r="G1034" s="1"/>
      <c r="I1034" s="1"/>
      <c r="K1034" s="1"/>
      <c r="M1034" s="1"/>
      <c r="O1034" s="1"/>
      <c r="Q1034" s="1"/>
      <c r="S1034" s="1"/>
      <c r="T1034" s="1"/>
      <c r="V1034" s="1"/>
      <c r="W1034" s="1"/>
      <c r="Y1034" s="1"/>
      <c r="Z1034" s="1"/>
      <c r="AB1034" s="1"/>
      <c r="AC1034" s="1"/>
      <c r="AE1034" s="1"/>
      <c r="AF1034" s="1"/>
      <c r="AH1034" s="1"/>
      <c r="AI1034" s="1"/>
      <c r="AK1034" s="1"/>
      <c r="AL1034" s="1"/>
      <c r="AN1034" s="1"/>
      <c r="AO1034" s="1"/>
    </row>
    <row r="1035" spans="5:41" ht="12">
      <c r="E1035" s="1"/>
      <c r="G1035" s="1"/>
      <c r="I1035" s="1"/>
      <c r="K1035" s="1"/>
      <c r="M1035" s="1"/>
      <c r="O1035" s="1"/>
      <c r="Q1035" s="1"/>
      <c r="S1035" s="1"/>
      <c r="T1035" s="1"/>
      <c r="V1035" s="1"/>
      <c r="W1035" s="1"/>
      <c r="Y1035" s="1"/>
      <c r="Z1035" s="1"/>
      <c r="AB1035" s="1"/>
      <c r="AC1035" s="1"/>
      <c r="AE1035" s="1"/>
      <c r="AF1035" s="1"/>
      <c r="AH1035" s="1"/>
      <c r="AI1035" s="1"/>
      <c r="AK1035" s="1"/>
      <c r="AL1035" s="1"/>
      <c r="AN1035" s="1"/>
      <c r="AO1035" s="1"/>
    </row>
    <row r="1036" spans="5:41" ht="12">
      <c r="E1036" s="1"/>
      <c r="G1036" s="1"/>
      <c r="I1036" s="1"/>
      <c r="K1036" s="1"/>
      <c r="M1036" s="1"/>
      <c r="O1036" s="1"/>
      <c r="Q1036" s="1"/>
      <c r="S1036" s="1"/>
      <c r="T1036" s="1"/>
      <c r="V1036" s="1"/>
      <c r="W1036" s="1"/>
      <c r="Y1036" s="1"/>
      <c r="Z1036" s="1"/>
      <c r="AB1036" s="1"/>
      <c r="AC1036" s="1"/>
      <c r="AE1036" s="1"/>
      <c r="AF1036" s="1"/>
      <c r="AH1036" s="1"/>
      <c r="AI1036" s="1"/>
      <c r="AK1036" s="1"/>
      <c r="AL1036" s="1"/>
      <c r="AN1036" s="1"/>
      <c r="AO1036" s="1"/>
    </row>
    <row r="1037" spans="5:41" ht="12">
      <c r="E1037" s="1"/>
      <c r="G1037" s="1"/>
      <c r="I1037" s="1"/>
      <c r="K1037" s="1"/>
      <c r="M1037" s="1"/>
      <c r="O1037" s="1"/>
      <c r="Q1037" s="1"/>
      <c r="S1037" s="1"/>
      <c r="T1037" s="1"/>
      <c r="V1037" s="1"/>
      <c r="W1037" s="1"/>
      <c r="Y1037" s="1"/>
      <c r="Z1037" s="1"/>
      <c r="AB1037" s="1"/>
      <c r="AC1037" s="1"/>
      <c r="AE1037" s="1"/>
      <c r="AF1037" s="1"/>
      <c r="AH1037" s="1"/>
      <c r="AI1037" s="1"/>
      <c r="AK1037" s="1"/>
      <c r="AL1037" s="1"/>
      <c r="AN1037" s="1"/>
      <c r="AO1037" s="1"/>
    </row>
    <row r="1038" spans="5:41" ht="12">
      <c r="E1038" s="1"/>
      <c r="G1038" s="1"/>
      <c r="I1038" s="1"/>
      <c r="K1038" s="1"/>
      <c r="M1038" s="1"/>
      <c r="O1038" s="1"/>
      <c r="Q1038" s="1"/>
      <c r="S1038" s="1"/>
      <c r="T1038" s="1"/>
      <c r="V1038" s="1"/>
      <c r="W1038" s="1"/>
      <c r="Y1038" s="1"/>
      <c r="Z1038" s="1"/>
      <c r="AB1038" s="1"/>
      <c r="AC1038" s="1"/>
      <c r="AE1038" s="1"/>
      <c r="AF1038" s="1"/>
      <c r="AH1038" s="1"/>
      <c r="AI1038" s="1"/>
      <c r="AK1038" s="1"/>
      <c r="AL1038" s="1"/>
      <c r="AN1038" s="1"/>
      <c r="AO1038" s="1"/>
    </row>
    <row r="1039" spans="5:41" ht="12">
      <c r="E1039" s="1"/>
      <c r="G1039" s="1"/>
      <c r="I1039" s="1"/>
      <c r="K1039" s="1"/>
      <c r="M1039" s="1"/>
      <c r="O1039" s="1"/>
      <c r="Q1039" s="1"/>
      <c r="S1039" s="1"/>
      <c r="T1039" s="1"/>
      <c r="V1039" s="1"/>
      <c r="W1039" s="1"/>
      <c r="Y1039" s="1"/>
      <c r="Z1039" s="1"/>
      <c r="AB1039" s="1"/>
      <c r="AC1039" s="1"/>
      <c r="AE1039" s="1"/>
      <c r="AF1039" s="1"/>
      <c r="AH1039" s="1"/>
      <c r="AI1039" s="1"/>
      <c r="AK1039" s="1"/>
      <c r="AL1039" s="1"/>
      <c r="AN1039" s="1"/>
      <c r="AO1039" s="1"/>
    </row>
    <row r="1040" spans="5:41" ht="12">
      <c r="E1040" s="1"/>
      <c r="G1040" s="1"/>
      <c r="I1040" s="1"/>
      <c r="K1040" s="1"/>
      <c r="M1040" s="1"/>
      <c r="O1040" s="1"/>
      <c r="Q1040" s="1"/>
      <c r="S1040" s="1"/>
      <c r="T1040" s="1"/>
      <c r="V1040" s="1"/>
      <c r="W1040" s="1"/>
      <c r="Y1040" s="1"/>
      <c r="Z1040" s="1"/>
      <c r="AB1040" s="1"/>
      <c r="AC1040" s="1"/>
      <c r="AE1040" s="1"/>
      <c r="AF1040" s="1"/>
      <c r="AH1040" s="1"/>
      <c r="AI1040" s="1"/>
      <c r="AK1040" s="1"/>
      <c r="AL1040" s="1"/>
      <c r="AN1040" s="1"/>
      <c r="AO1040" s="1"/>
    </row>
    <row r="1041" spans="5:41" ht="12">
      <c r="E1041" s="1"/>
      <c r="G1041" s="1"/>
      <c r="I1041" s="1"/>
      <c r="K1041" s="1"/>
      <c r="M1041" s="1"/>
      <c r="O1041" s="1"/>
      <c r="Q1041" s="1"/>
      <c r="S1041" s="1"/>
      <c r="T1041" s="1"/>
      <c r="V1041" s="1"/>
      <c r="W1041" s="1"/>
      <c r="Y1041" s="1"/>
      <c r="Z1041" s="1"/>
      <c r="AB1041" s="1"/>
      <c r="AC1041" s="1"/>
      <c r="AE1041" s="1"/>
      <c r="AF1041" s="1"/>
      <c r="AH1041" s="1"/>
      <c r="AI1041" s="1"/>
      <c r="AK1041" s="1"/>
      <c r="AL1041" s="1"/>
      <c r="AN1041" s="1"/>
      <c r="AO1041" s="1"/>
    </row>
    <row r="1042" spans="5:41" ht="12">
      <c r="E1042" s="1"/>
      <c r="G1042" s="1"/>
      <c r="I1042" s="1"/>
      <c r="K1042" s="1"/>
      <c r="M1042" s="1"/>
      <c r="O1042" s="1"/>
      <c r="Q1042" s="1"/>
      <c r="S1042" s="1"/>
      <c r="T1042" s="1"/>
      <c r="V1042" s="1"/>
      <c r="W1042" s="1"/>
      <c r="Y1042" s="1"/>
      <c r="Z1042" s="1"/>
      <c r="AB1042" s="1"/>
      <c r="AC1042" s="1"/>
      <c r="AE1042" s="1"/>
      <c r="AF1042" s="1"/>
      <c r="AH1042" s="1"/>
      <c r="AI1042" s="1"/>
      <c r="AK1042" s="1"/>
      <c r="AL1042" s="1"/>
      <c r="AN1042" s="1"/>
      <c r="AO1042" s="1"/>
    </row>
    <row r="1043" spans="5:41" ht="12">
      <c r="E1043" s="1"/>
      <c r="G1043" s="1"/>
      <c r="I1043" s="1"/>
      <c r="K1043" s="1"/>
      <c r="M1043" s="1"/>
      <c r="O1043" s="1"/>
      <c r="Q1043" s="1"/>
      <c r="S1043" s="1"/>
      <c r="T1043" s="1"/>
      <c r="V1043" s="1"/>
      <c r="W1043" s="1"/>
      <c r="Y1043" s="1"/>
      <c r="Z1043" s="1"/>
      <c r="AB1043" s="1"/>
      <c r="AC1043" s="1"/>
      <c r="AE1043" s="1"/>
      <c r="AF1043" s="1"/>
      <c r="AH1043" s="1"/>
      <c r="AI1043" s="1"/>
      <c r="AK1043" s="1"/>
      <c r="AL1043" s="1"/>
      <c r="AN1043" s="1"/>
      <c r="AO1043" s="1"/>
    </row>
    <row r="1044" spans="5:41" ht="12">
      <c r="E1044" s="1"/>
      <c r="G1044" s="1"/>
      <c r="I1044" s="1"/>
      <c r="K1044" s="1"/>
      <c r="M1044" s="1"/>
      <c r="O1044" s="1"/>
      <c r="Q1044" s="1"/>
      <c r="S1044" s="1"/>
      <c r="T1044" s="1"/>
      <c r="V1044" s="1"/>
      <c r="W1044" s="1"/>
      <c r="Y1044" s="1"/>
      <c r="Z1044" s="1"/>
      <c r="AB1044" s="1"/>
      <c r="AC1044" s="1"/>
      <c r="AE1044" s="1"/>
      <c r="AF1044" s="1"/>
      <c r="AH1044" s="1"/>
      <c r="AI1044" s="1"/>
      <c r="AK1044" s="1"/>
      <c r="AL1044" s="1"/>
      <c r="AN1044" s="1"/>
      <c r="AO1044" s="1"/>
    </row>
    <row r="1045" spans="5:41" ht="12">
      <c r="E1045" s="1"/>
      <c r="G1045" s="1"/>
      <c r="I1045" s="1"/>
      <c r="K1045" s="1"/>
      <c r="M1045" s="1"/>
      <c r="O1045" s="1"/>
      <c r="Q1045" s="1"/>
      <c r="S1045" s="1"/>
      <c r="T1045" s="1"/>
      <c r="V1045" s="1"/>
      <c r="W1045" s="1"/>
      <c r="Y1045" s="1"/>
      <c r="Z1045" s="1"/>
      <c r="AB1045" s="1"/>
      <c r="AC1045" s="1"/>
      <c r="AE1045" s="1"/>
      <c r="AF1045" s="1"/>
      <c r="AH1045" s="1"/>
      <c r="AI1045" s="1"/>
      <c r="AK1045" s="1"/>
      <c r="AL1045" s="1"/>
      <c r="AN1045" s="1"/>
      <c r="AO1045" s="1"/>
    </row>
    <row r="1046" spans="5:41" ht="12">
      <c r="E1046" s="1"/>
      <c r="G1046" s="1"/>
      <c r="I1046" s="1"/>
      <c r="K1046" s="1"/>
      <c r="M1046" s="1"/>
      <c r="O1046" s="1"/>
      <c r="Q1046" s="1"/>
      <c r="S1046" s="1"/>
      <c r="T1046" s="1"/>
      <c r="V1046" s="1"/>
      <c r="W1046" s="1"/>
      <c r="Y1046" s="1"/>
      <c r="Z1046" s="1"/>
      <c r="AB1046" s="1"/>
      <c r="AC1046" s="1"/>
      <c r="AE1046" s="1"/>
      <c r="AF1046" s="1"/>
      <c r="AH1046" s="1"/>
      <c r="AI1046" s="1"/>
      <c r="AK1046" s="1"/>
      <c r="AL1046" s="1"/>
      <c r="AN1046" s="1"/>
      <c r="AO1046" s="1"/>
    </row>
    <row r="1047" spans="5:41" ht="12">
      <c r="E1047" s="1"/>
      <c r="G1047" s="1"/>
      <c r="I1047" s="1"/>
      <c r="K1047" s="1"/>
      <c r="M1047" s="1"/>
      <c r="O1047" s="1"/>
      <c r="Q1047" s="1"/>
      <c r="S1047" s="1"/>
      <c r="T1047" s="1"/>
      <c r="V1047" s="1"/>
      <c r="W1047" s="1"/>
      <c r="Y1047" s="1"/>
      <c r="Z1047" s="1"/>
      <c r="AB1047" s="1"/>
      <c r="AC1047" s="1"/>
      <c r="AE1047" s="1"/>
      <c r="AF1047" s="1"/>
      <c r="AH1047" s="1"/>
      <c r="AI1047" s="1"/>
      <c r="AK1047" s="1"/>
      <c r="AL1047" s="1"/>
      <c r="AN1047" s="1"/>
      <c r="AO1047" s="1"/>
    </row>
    <row r="1048" spans="5:41" ht="12">
      <c r="E1048" s="1"/>
      <c r="G1048" s="1"/>
      <c r="I1048" s="1"/>
      <c r="K1048" s="1"/>
      <c r="M1048" s="1"/>
      <c r="O1048" s="1"/>
      <c r="Q1048" s="1"/>
      <c r="S1048" s="1"/>
      <c r="T1048" s="1"/>
      <c r="V1048" s="1"/>
      <c r="W1048" s="1"/>
      <c r="Y1048" s="1"/>
      <c r="Z1048" s="1"/>
      <c r="AB1048" s="1"/>
      <c r="AC1048" s="1"/>
      <c r="AE1048" s="1"/>
      <c r="AF1048" s="1"/>
      <c r="AH1048" s="1"/>
      <c r="AI1048" s="1"/>
      <c r="AK1048" s="1"/>
      <c r="AL1048" s="1"/>
      <c r="AN1048" s="1"/>
      <c r="AO1048" s="1"/>
    </row>
    <row r="1049" spans="5:41" ht="12">
      <c r="E1049" s="1"/>
      <c r="G1049" s="1"/>
      <c r="I1049" s="1"/>
      <c r="K1049" s="1"/>
      <c r="M1049" s="1"/>
      <c r="O1049" s="1"/>
      <c r="Q1049" s="1"/>
      <c r="S1049" s="1"/>
      <c r="T1049" s="1"/>
      <c r="V1049" s="1"/>
      <c r="W1049" s="1"/>
      <c r="Y1049" s="1"/>
      <c r="Z1049" s="1"/>
      <c r="AB1049" s="1"/>
      <c r="AC1049" s="1"/>
      <c r="AE1049" s="1"/>
      <c r="AF1049" s="1"/>
      <c r="AH1049" s="1"/>
      <c r="AI1049" s="1"/>
      <c r="AK1049" s="1"/>
      <c r="AL1049" s="1"/>
      <c r="AN1049" s="1"/>
      <c r="AO1049" s="1"/>
    </row>
    <row r="1050" spans="5:41" ht="12">
      <c r="E1050" s="1"/>
      <c r="G1050" s="1"/>
      <c r="I1050" s="1"/>
      <c r="K1050" s="1"/>
      <c r="M1050" s="1"/>
      <c r="O1050" s="1"/>
      <c r="Q1050" s="1"/>
      <c r="S1050" s="1"/>
      <c r="T1050" s="1"/>
      <c r="V1050" s="1"/>
      <c r="W1050" s="1"/>
      <c r="Y1050" s="1"/>
      <c r="Z1050" s="1"/>
      <c r="AB1050" s="1"/>
      <c r="AC1050" s="1"/>
      <c r="AE1050" s="1"/>
      <c r="AF1050" s="1"/>
      <c r="AH1050" s="1"/>
      <c r="AI1050" s="1"/>
      <c r="AK1050" s="1"/>
      <c r="AL1050" s="1"/>
      <c r="AN1050" s="1"/>
      <c r="AO1050" s="1"/>
    </row>
    <row r="1051" spans="5:41" ht="12">
      <c r="E1051" s="1"/>
      <c r="G1051" s="1"/>
      <c r="I1051" s="1"/>
      <c r="K1051" s="1"/>
      <c r="M1051" s="1"/>
      <c r="O1051" s="1"/>
      <c r="Q1051" s="1"/>
      <c r="S1051" s="1"/>
      <c r="T1051" s="1"/>
      <c r="V1051" s="1"/>
      <c r="W1051" s="1"/>
      <c r="Y1051" s="1"/>
      <c r="Z1051" s="1"/>
      <c r="AB1051" s="1"/>
      <c r="AC1051" s="1"/>
      <c r="AE1051" s="1"/>
      <c r="AF1051" s="1"/>
      <c r="AH1051" s="1"/>
      <c r="AI1051" s="1"/>
      <c r="AK1051" s="1"/>
      <c r="AL1051" s="1"/>
      <c r="AN1051" s="1"/>
      <c r="AO1051" s="1"/>
    </row>
    <row r="1052" spans="5:41" ht="12">
      <c r="E1052" s="1"/>
      <c r="G1052" s="1"/>
      <c r="I1052" s="1"/>
      <c r="K1052" s="1"/>
      <c r="M1052" s="1"/>
      <c r="O1052" s="1"/>
      <c r="Q1052" s="1"/>
      <c r="S1052" s="1"/>
      <c r="T1052" s="1"/>
      <c r="V1052" s="1"/>
      <c r="W1052" s="1"/>
      <c r="Y1052" s="1"/>
      <c r="Z1052" s="1"/>
      <c r="AB1052" s="1"/>
      <c r="AC1052" s="1"/>
      <c r="AE1052" s="1"/>
      <c r="AF1052" s="1"/>
      <c r="AH1052" s="1"/>
      <c r="AI1052" s="1"/>
      <c r="AK1052" s="1"/>
      <c r="AL1052" s="1"/>
      <c r="AN1052" s="1"/>
      <c r="AO1052" s="1"/>
    </row>
    <row r="1053" spans="5:41" ht="12">
      <c r="E1053" s="1"/>
      <c r="G1053" s="1"/>
      <c r="I1053" s="1"/>
      <c r="K1053" s="1"/>
      <c r="M1053" s="1"/>
      <c r="O1053" s="1"/>
      <c r="Q1053" s="1"/>
      <c r="S1053" s="1"/>
      <c r="T1053" s="1"/>
      <c r="V1053" s="1"/>
      <c r="W1053" s="1"/>
      <c r="Y1053" s="1"/>
      <c r="Z1053" s="1"/>
      <c r="AB1053" s="1"/>
      <c r="AC1053" s="1"/>
      <c r="AE1053" s="1"/>
      <c r="AF1053" s="1"/>
      <c r="AH1053" s="1"/>
      <c r="AI1053" s="1"/>
      <c r="AK1053" s="1"/>
      <c r="AL1053" s="1"/>
      <c r="AN1053" s="1"/>
      <c r="AO1053" s="1"/>
    </row>
    <row r="1054" spans="5:41" ht="12">
      <c r="E1054" s="1"/>
      <c r="G1054" s="1"/>
      <c r="I1054" s="1"/>
      <c r="K1054" s="1"/>
      <c r="M1054" s="1"/>
      <c r="O1054" s="1"/>
      <c r="Q1054" s="1"/>
      <c r="S1054" s="1"/>
      <c r="T1054" s="1"/>
      <c r="V1054" s="1"/>
      <c r="W1054" s="1"/>
      <c r="Y1054" s="1"/>
      <c r="Z1054" s="1"/>
      <c r="AB1054" s="1"/>
      <c r="AC1054" s="1"/>
      <c r="AE1054" s="1"/>
      <c r="AF1054" s="1"/>
      <c r="AH1054" s="1"/>
      <c r="AI1054" s="1"/>
      <c r="AK1054" s="1"/>
      <c r="AL1054" s="1"/>
      <c r="AN1054" s="1"/>
      <c r="AO1054" s="1"/>
    </row>
    <row r="1055" spans="5:41" ht="12">
      <c r="E1055" s="1"/>
      <c r="G1055" s="1"/>
      <c r="I1055" s="1"/>
      <c r="K1055" s="1"/>
      <c r="M1055" s="1"/>
      <c r="O1055" s="1"/>
      <c r="Q1055" s="1"/>
      <c r="S1055" s="1"/>
      <c r="T1055" s="1"/>
      <c r="V1055" s="1"/>
      <c r="W1055" s="1"/>
      <c r="Y1055" s="1"/>
      <c r="Z1055" s="1"/>
      <c r="AB1055" s="1"/>
      <c r="AC1055" s="1"/>
      <c r="AE1055" s="1"/>
      <c r="AF1055" s="1"/>
      <c r="AH1055" s="1"/>
      <c r="AI1055" s="1"/>
      <c r="AK1055" s="1"/>
      <c r="AL1055" s="1"/>
      <c r="AN1055" s="1"/>
      <c r="AO1055" s="1"/>
    </row>
    <row r="1056" spans="5:41" ht="12">
      <c r="E1056" s="1"/>
      <c r="G1056" s="1"/>
      <c r="I1056" s="1"/>
      <c r="K1056" s="1"/>
      <c r="M1056" s="1"/>
      <c r="O1056" s="1"/>
      <c r="Q1056" s="1"/>
      <c r="S1056" s="1"/>
      <c r="T1056" s="1"/>
      <c r="V1056" s="1"/>
      <c r="W1056" s="1"/>
      <c r="Y1056" s="1"/>
      <c r="Z1056" s="1"/>
      <c r="AB1056" s="1"/>
      <c r="AC1056" s="1"/>
      <c r="AE1056" s="1"/>
      <c r="AF1056" s="1"/>
      <c r="AH1056" s="1"/>
      <c r="AI1056" s="1"/>
      <c r="AK1056" s="1"/>
      <c r="AL1056" s="1"/>
      <c r="AN1056" s="1"/>
      <c r="AO1056" s="1"/>
    </row>
    <row r="1057" spans="5:41" ht="12">
      <c r="E1057" s="1"/>
      <c r="G1057" s="1"/>
      <c r="I1057" s="1"/>
      <c r="K1057" s="1"/>
      <c r="M1057" s="1"/>
      <c r="O1057" s="1"/>
      <c r="Q1057" s="1"/>
      <c r="S1057" s="1"/>
      <c r="T1057" s="1"/>
      <c r="V1057" s="1"/>
      <c r="W1057" s="1"/>
      <c r="Y1057" s="1"/>
      <c r="Z1057" s="1"/>
      <c r="AB1057" s="1"/>
      <c r="AC1057" s="1"/>
      <c r="AE1057" s="1"/>
      <c r="AF1057" s="1"/>
      <c r="AH1057" s="1"/>
      <c r="AI1057" s="1"/>
      <c r="AK1057" s="1"/>
      <c r="AL1057" s="1"/>
      <c r="AN1057" s="1"/>
      <c r="AO1057" s="1"/>
    </row>
    <row r="1058" spans="5:41" ht="12">
      <c r="E1058" s="1"/>
      <c r="G1058" s="1"/>
      <c r="I1058" s="1"/>
      <c r="K1058" s="1"/>
      <c r="M1058" s="1"/>
      <c r="O1058" s="1"/>
      <c r="Q1058" s="1"/>
      <c r="S1058" s="1"/>
      <c r="T1058" s="1"/>
      <c r="V1058" s="1"/>
      <c r="W1058" s="1"/>
      <c r="Y1058" s="1"/>
      <c r="Z1058" s="1"/>
      <c r="AB1058" s="1"/>
      <c r="AC1058" s="1"/>
      <c r="AE1058" s="1"/>
      <c r="AF1058" s="1"/>
      <c r="AH1058" s="1"/>
      <c r="AI1058" s="1"/>
      <c r="AK1058" s="1"/>
      <c r="AL1058" s="1"/>
      <c r="AN1058" s="1"/>
      <c r="AO1058" s="1"/>
    </row>
    <row r="1059" spans="5:41" ht="12">
      <c r="E1059" s="1"/>
      <c r="G1059" s="1"/>
      <c r="I1059" s="1"/>
      <c r="K1059" s="1"/>
      <c r="M1059" s="1"/>
      <c r="O1059" s="1"/>
      <c r="Q1059" s="1"/>
      <c r="S1059" s="1"/>
      <c r="T1059" s="1"/>
      <c r="V1059" s="1"/>
      <c r="W1059" s="1"/>
      <c r="Y1059" s="1"/>
      <c r="Z1059" s="1"/>
      <c r="AB1059" s="1"/>
      <c r="AC1059" s="1"/>
      <c r="AE1059" s="1"/>
      <c r="AF1059" s="1"/>
      <c r="AH1059" s="1"/>
      <c r="AI1059" s="1"/>
      <c r="AK1059" s="1"/>
      <c r="AL1059" s="1"/>
      <c r="AN1059" s="1"/>
      <c r="AO1059" s="1"/>
    </row>
    <row r="1060" spans="5:41" ht="12">
      <c r="E1060" s="1"/>
      <c r="G1060" s="1"/>
      <c r="I1060" s="1"/>
      <c r="K1060" s="1"/>
      <c r="M1060" s="1"/>
      <c r="O1060" s="1"/>
      <c r="Q1060" s="1"/>
      <c r="S1060" s="1"/>
      <c r="T1060" s="1"/>
      <c r="V1060" s="1"/>
      <c r="W1060" s="1"/>
      <c r="Y1060" s="1"/>
      <c r="Z1060" s="1"/>
      <c r="AB1060" s="1"/>
      <c r="AC1060" s="1"/>
      <c r="AE1060" s="1"/>
      <c r="AF1060" s="1"/>
      <c r="AH1060" s="1"/>
      <c r="AI1060" s="1"/>
      <c r="AK1060" s="1"/>
      <c r="AL1060" s="1"/>
      <c r="AN1060" s="1"/>
      <c r="AO1060" s="1"/>
    </row>
    <row r="1061" spans="5:41" ht="12">
      <c r="E1061" s="1"/>
      <c r="G1061" s="1"/>
      <c r="I1061" s="1"/>
      <c r="K1061" s="1"/>
      <c r="M1061" s="1"/>
      <c r="O1061" s="1"/>
      <c r="Q1061" s="1"/>
      <c r="S1061" s="1"/>
      <c r="T1061" s="1"/>
      <c r="V1061" s="1"/>
      <c r="W1061" s="1"/>
      <c r="Y1061" s="1"/>
      <c r="Z1061" s="1"/>
      <c r="AB1061" s="1"/>
      <c r="AC1061" s="1"/>
      <c r="AE1061" s="1"/>
      <c r="AF1061" s="1"/>
      <c r="AH1061" s="1"/>
      <c r="AI1061" s="1"/>
      <c r="AK1061" s="1"/>
      <c r="AL1061" s="1"/>
      <c r="AN1061" s="1"/>
      <c r="AO1061" s="1"/>
    </row>
    <row r="1062" spans="5:41" ht="12">
      <c r="E1062" s="1"/>
      <c r="G1062" s="1"/>
      <c r="I1062" s="1"/>
      <c r="K1062" s="1"/>
      <c r="M1062" s="1"/>
      <c r="O1062" s="1"/>
      <c r="Q1062" s="1"/>
      <c r="S1062" s="1"/>
      <c r="T1062" s="1"/>
      <c r="V1062" s="1"/>
      <c r="W1062" s="1"/>
      <c r="Y1062" s="1"/>
      <c r="Z1062" s="1"/>
      <c r="AB1062" s="1"/>
      <c r="AC1062" s="1"/>
      <c r="AE1062" s="1"/>
      <c r="AF1062" s="1"/>
      <c r="AH1062" s="1"/>
      <c r="AI1062" s="1"/>
      <c r="AK1062" s="1"/>
      <c r="AL1062" s="1"/>
      <c r="AN1062" s="1"/>
      <c r="AO1062" s="1"/>
    </row>
    <row r="1063" spans="5:41" ht="12">
      <c r="E1063" s="1"/>
      <c r="G1063" s="1"/>
      <c r="I1063" s="1"/>
      <c r="K1063" s="1"/>
      <c r="M1063" s="1"/>
      <c r="O1063" s="1"/>
      <c r="Q1063" s="1"/>
      <c r="S1063" s="1"/>
      <c r="T1063" s="1"/>
      <c r="V1063" s="1"/>
      <c r="W1063" s="1"/>
      <c r="Y1063" s="1"/>
      <c r="Z1063" s="1"/>
      <c r="AB1063" s="1"/>
      <c r="AC1063" s="1"/>
      <c r="AE1063" s="1"/>
      <c r="AF1063" s="1"/>
      <c r="AH1063" s="1"/>
      <c r="AI1063" s="1"/>
      <c r="AK1063" s="1"/>
      <c r="AL1063" s="1"/>
      <c r="AN1063" s="1"/>
      <c r="AO1063" s="1"/>
    </row>
    <row r="1064" spans="5:41" ht="12">
      <c r="E1064" s="1"/>
      <c r="G1064" s="1"/>
      <c r="I1064" s="1"/>
      <c r="K1064" s="1"/>
      <c r="M1064" s="1"/>
      <c r="O1064" s="1"/>
      <c r="Q1064" s="1"/>
      <c r="S1064" s="1"/>
      <c r="T1064" s="1"/>
      <c r="V1064" s="1"/>
      <c r="W1064" s="1"/>
      <c r="Y1064" s="1"/>
      <c r="Z1064" s="1"/>
      <c r="AB1064" s="1"/>
      <c r="AC1064" s="1"/>
      <c r="AE1064" s="1"/>
      <c r="AF1064" s="1"/>
      <c r="AH1064" s="1"/>
      <c r="AI1064" s="1"/>
      <c r="AK1064" s="1"/>
      <c r="AL1064" s="1"/>
      <c r="AN1064" s="1"/>
      <c r="AO1064" s="1"/>
    </row>
    <row r="1065" spans="5:41" ht="12">
      <c r="E1065" s="1"/>
      <c r="G1065" s="1"/>
      <c r="I1065" s="1"/>
      <c r="K1065" s="1"/>
      <c r="M1065" s="1"/>
      <c r="O1065" s="1"/>
      <c r="Q1065" s="1"/>
      <c r="S1065" s="1"/>
      <c r="T1065" s="1"/>
      <c r="V1065" s="1"/>
      <c r="W1065" s="1"/>
      <c r="Y1065" s="1"/>
      <c r="Z1065" s="1"/>
      <c r="AB1065" s="1"/>
      <c r="AC1065" s="1"/>
      <c r="AE1065" s="1"/>
      <c r="AF1065" s="1"/>
      <c r="AH1065" s="1"/>
      <c r="AI1065" s="1"/>
      <c r="AK1065" s="1"/>
      <c r="AL1065" s="1"/>
      <c r="AN1065" s="1"/>
      <c r="AO1065" s="1"/>
    </row>
    <row r="1066" spans="5:41" ht="12">
      <c r="E1066" s="1"/>
      <c r="G1066" s="1"/>
      <c r="I1066" s="1"/>
      <c r="K1066" s="1"/>
      <c r="M1066" s="1"/>
      <c r="O1066" s="1"/>
      <c r="Q1066" s="1"/>
      <c r="S1066" s="1"/>
      <c r="T1066" s="1"/>
      <c r="V1066" s="1"/>
      <c r="W1066" s="1"/>
      <c r="Y1066" s="1"/>
      <c r="Z1066" s="1"/>
      <c r="AB1066" s="1"/>
      <c r="AC1066" s="1"/>
      <c r="AE1066" s="1"/>
      <c r="AF1066" s="1"/>
      <c r="AH1066" s="1"/>
      <c r="AI1066" s="1"/>
      <c r="AK1066" s="1"/>
      <c r="AL1066" s="1"/>
      <c r="AN1066" s="1"/>
      <c r="AO1066" s="1"/>
    </row>
    <row r="1067" spans="5:41" ht="12">
      <c r="E1067" s="1"/>
      <c r="G1067" s="1"/>
      <c r="I1067" s="1"/>
      <c r="K1067" s="1"/>
      <c r="M1067" s="1"/>
      <c r="O1067" s="1"/>
      <c r="Q1067" s="1"/>
      <c r="S1067" s="1"/>
      <c r="T1067" s="1"/>
      <c r="V1067" s="1"/>
      <c r="W1067" s="1"/>
      <c r="Y1067" s="1"/>
      <c r="Z1067" s="1"/>
      <c r="AB1067" s="1"/>
      <c r="AC1067" s="1"/>
      <c r="AE1067" s="1"/>
      <c r="AF1067" s="1"/>
      <c r="AH1067" s="1"/>
      <c r="AI1067" s="1"/>
      <c r="AK1067" s="1"/>
      <c r="AL1067" s="1"/>
      <c r="AN1067" s="1"/>
      <c r="AO1067" s="1"/>
    </row>
    <row r="1068" spans="5:41" ht="12">
      <c r="E1068" s="1"/>
      <c r="G1068" s="1"/>
      <c r="I1068" s="1"/>
      <c r="K1068" s="1"/>
      <c r="M1068" s="1"/>
      <c r="O1068" s="1"/>
      <c r="Q1068" s="1"/>
      <c r="S1068" s="1"/>
      <c r="T1068" s="1"/>
      <c r="V1068" s="1"/>
      <c r="W1068" s="1"/>
      <c r="Y1068" s="1"/>
      <c r="Z1068" s="1"/>
      <c r="AB1068" s="1"/>
      <c r="AC1068" s="1"/>
      <c r="AE1068" s="1"/>
      <c r="AF1068" s="1"/>
      <c r="AH1068" s="1"/>
      <c r="AI1068" s="1"/>
      <c r="AK1068" s="1"/>
      <c r="AL1068" s="1"/>
      <c r="AN1068" s="1"/>
      <c r="AO1068" s="1"/>
    </row>
    <row r="1069" spans="5:41" ht="12">
      <c r="E1069" s="1"/>
      <c r="G1069" s="1"/>
      <c r="I1069" s="1"/>
      <c r="K1069" s="1"/>
      <c r="M1069" s="1"/>
      <c r="O1069" s="1"/>
      <c r="Q1069" s="1"/>
      <c r="S1069" s="1"/>
      <c r="T1069" s="1"/>
      <c r="V1069" s="1"/>
      <c r="W1069" s="1"/>
      <c r="Y1069" s="1"/>
      <c r="Z1069" s="1"/>
      <c r="AB1069" s="1"/>
      <c r="AC1069" s="1"/>
      <c r="AE1069" s="1"/>
      <c r="AF1069" s="1"/>
      <c r="AH1069" s="1"/>
      <c r="AI1069" s="1"/>
      <c r="AK1069" s="1"/>
      <c r="AL1069" s="1"/>
      <c r="AN1069" s="1"/>
      <c r="AO1069" s="1"/>
    </row>
    <row r="1070" spans="5:41" ht="12">
      <c r="E1070" s="1"/>
      <c r="G1070" s="1"/>
      <c r="I1070" s="1"/>
      <c r="K1070" s="1"/>
      <c r="M1070" s="1"/>
      <c r="O1070" s="1"/>
      <c r="Q1070" s="1"/>
      <c r="S1070" s="1"/>
      <c r="T1070" s="1"/>
      <c r="V1070" s="1"/>
      <c r="W1070" s="1"/>
      <c r="Y1070" s="1"/>
      <c r="Z1070" s="1"/>
      <c r="AB1070" s="1"/>
      <c r="AC1070" s="1"/>
      <c r="AE1070" s="1"/>
      <c r="AF1070" s="1"/>
      <c r="AH1070" s="1"/>
      <c r="AI1070" s="1"/>
      <c r="AK1070" s="1"/>
      <c r="AL1070" s="1"/>
      <c r="AN1070" s="1"/>
      <c r="AO1070" s="1"/>
    </row>
    <row r="1071" spans="5:41" ht="12">
      <c r="E1071" s="1"/>
      <c r="G1071" s="1"/>
      <c r="I1071" s="1"/>
      <c r="K1071" s="1"/>
      <c r="M1071" s="1"/>
      <c r="O1071" s="1"/>
      <c r="Q1071" s="1"/>
      <c r="S1071" s="1"/>
      <c r="T1071" s="1"/>
      <c r="V1071" s="1"/>
      <c r="W1071" s="1"/>
      <c r="Y1071" s="1"/>
      <c r="Z1071" s="1"/>
      <c r="AB1071" s="1"/>
      <c r="AC1071" s="1"/>
      <c r="AE1071" s="1"/>
      <c r="AF1071" s="1"/>
      <c r="AH1071" s="1"/>
      <c r="AI1071" s="1"/>
      <c r="AK1071" s="1"/>
      <c r="AL1071" s="1"/>
      <c r="AN1071" s="1"/>
      <c r="AO1071" s="1"/>
    </row>
    <row r="1072" spans="5:41" ht="12">
      <c r="E1072" s="1"/>
      <c r="G1072" s="1"/>
      <c r="I1072" s="1"/>
      <c r="K1072" s="1"/>
      <c r="M1072" s="1"/>
      <c r="O1072" s="1"/>
      <c r="Q1072" s="1"/>
      <c r="S1072" s="1"/>
      <c r="T1072" s="1"/>
      <c r="V1072" s="1"/>
      <c r="W1072" s="1"/>
      <c r="Y1072" s="1"/>
      <c r="Z1072" s="1"/>
      <c r="AB1072" s="1"/>
      <c r="AC1072" s="1"/>
      <c r="AE1072" s="1"/>
      <c r="AF1072" s="1"/>
      <c r="AH1072" s="1"/>
      <c r="AI1072" s="1"/>
      <c r="AK1072" s="1"/>
      <c r="AL1072" s="1"/>
      <c r="AN1072" s="1"/>
      <c r="AO1072" s="1"/>
    </row>
    <row r="1073" spans="5:41" ht="12">
      <c r="E1073" s="1"/>
      <c r="G1073" s="1"/>
      <c r="I1073" s="1"/>
      <c r="K1073" s="1"/>
      <c r="M1073" s="1"/>
      <c r="O1073" s="1"/>
      <c r="Q1073" s="1"/>
      <c r="S1073" s="1"/>
      <c r="T1073" s="1"/>
      <c r="V1073" s="1"/>
      <c r="W1073" s="1"/>
      <c r="Y1073" s="1"/>
      <c r="Z1073" s="1"/>
      <c r="AB1073" s="1"/>
      <c r="AC1073" s="1"/>
      <c r="AE1073" s="1"/>
      <c r="AF1073" s="1"/>
      <c r="AH1073" s="1"/>
      <c r="AI1073" s="1"/>
      <c r="AK1073" s="1"/>
      <c r="AL1073" s="1"/>
      <c r="AN1073" s="1"/>
      <c r="AO1073" s="1"/>
    </row>
    <row r="1074" spans="5:41" ht="12">
      <c r="E1074" s="1"/>
      <c r="G1074" s="1"/>
      <c r="I1074" s="1"/>
      <c r="K1074" s="1"/>
      <c r="M1074" s="1"/>
      <c r="O1074" s="1"/>
      <c r="Q1074" s="1"/>
      <c r="S1074" s="1"/>
      <c r="T1074" s="1"/>
      <c r="V1074" s="1"/>
      <c r="W1074" s="1"/>
      <c r="Y1074" s="1"/>
      <c r="Z1074" s="1"/>
      <c r="AB1074" s="1"/>
      <c r="AC1074" s="1"/>
      <c r="AE1074" s="1"/>
      <c r="AF1074" s="1"/>
      <c r="AH1074" s="1"/>
      <c r="AI1074" s="1"/>
      <c r="AK1074" s="1"/>
      <c r="AL1074" s="1"/>
      <c r="AN1074" s="1"/>
      <c r="AO1074" s="1"/>
    </row>
    <row r="1075" spans="5:41" ht="12">
      <c r="E1075" s="1"/>
      <c r="G1075" s="1"/>
      <c r="I1075" s="1"/>
      <c r="K1075" s="1"/>
      <c r="M1075" s="1"/>
      <c r="O1075" s="1"/>
      <c r="Q1075" s="1"/>
      <c r="S1075" s="1"/>
      <c r="T1075" s="1"/>
      <c r="V1075" s="1"/>
      <c r="W1075" s="1"/>
      <c r="Y1075" s="1"/>
      <c r="Z1075" s="1"/>
      <c r="AB1075" s="1"/>
      <c r="AC1075" s="1"/>
      <c r="AE1075" s="1"/>
      <c r="AF1075" s="1"/>
      <c r="AH1075" s="1"/>
      <c r="AI1075" s="1"/>
      <c r="AK1075" s="1"/>
      <c r="AL1075" s="1"/>
      <c r="AN1075" s="1"/>
      <c r="AO1075" s="1"/>
    </row>
    <row r="1076" spans="5:41" ht="12">
      <c r="E1076" s="1"/>
      <c r="G1076" s="1"/>
      <c r="I1076" s="1"/>
      <c r="K1076" s="1"/>
      <c r="M1076" s="1"/>
      <c r="O1076" s="1"/>
      <c r="Q1076" s="1"/>
      <c r="S1076" s="1"/>
      <c r="T1076" s="1"/>
      <c r="V1076" s="1"/>
      <c r="W1076" s="1"/>
      <c r="Y1076" s="1"/>
      <c r="Z1076" s="1"/>
      <c r="AB1076" s="1"/>
      <c r="AC1076" s="1"/>
      <c r="AE1076" s="1"/>
      <c r="AF1076" s="1"/>
      <c r="AH1076" s="1"/>
      <c r="AI1076" s="1"/>
      <c r="AK1076" s="1"/>
      <c r="AL1076" s="1"/>
      <c r="AN1076" s="1"/>
      <c r="AO1076" s="1"/>
    </row>
    <row r="1077" spans="5:41" ht="12">
      <c r="E1077" s="1"/>
      <c r="G1077" s="1"/>
      <c r="I1077" s="1"/>
      <c r="K1077" s="1"/>
      <c r="M1077" s="1"/>
      <c r="O1077" s="1"/>
      <c r="Q1077" s="1"/>
      <c r="S1077" s="1"/>
      <c r="T1077" s="1"/>
      <c r="V1077" s="1"/>
      <c r="W1077" s="1"/>
      <c r="Y1077" s="1"/>
      <c r="Z1077" s="1"/>
      <c r="AB1077" s="1"/>
      <c r="AC1077" s="1"/>
      <c r="AE1077" s="1"/>
      <c r="AF1077" s="1"/>
      <c r="AH1077" s="1"/>
      <c r="AI1077" s="1"/>
      <c r="AK1077" s="1"/>
      <c r="AL1077" s="1"/>
      <c r="AN1077" s="1"/>
      <c r="AO1077" s="1"/>
    </row>
    <row r="1078" spans="5:41" ht="12">
      <c r="E1078" s="1"/>
      <c r="G1078" s="1"/>
      <c r="I1078" s="1"/>
      <c r="K1078" s="1"/>
      <c r="M1078" s="1"/>
      <c r="O1078" s="1"/>
      <c r="Q1078" s="1"/>
      <c r="S1078" s="1"/>
      <c r="T1078" s="1"/>
      <c r="V1078" s="1"/>
      <c r="W1078" s="1"/>
      <c r="Y1078" s="1"/>
      <c r="Z1078" s="1"/>
      <c r="AB1078" s="1"/>
      <c r="AC1078" s="1"/>
      <c r="AE1078" s="1"/>
      <c r="AF1078" s="1"/>
      <c r="AH1078" s="1"/>
      <c r="AI1078" s="1"/>
      <c r="AK1078" s="1"/>
      <c r="AL1078" s="1"/>
      <c r="AN1078" s="1"/>
      <c r="AO1078" s="1"/>
    </row>
    <row r="1079" spans="5:41" ht="12">
      <c r="E1079" s="1"/>
      <c r="G1079" s="1"/>
      <c r="I1079" s="1"/>
      <c r="K1079" s="1"/>
      <c r="M1079" s="1"/>
      <c r="O1079" s="1"/>
      <c r="Q1079" s="1"/>
      <c r="S1079" s="1"/>
      <c r="T1079" s="1"/>
      <c r="V1079" s="1"/>
      <c r="W1079" s="1"/>
      <c r="Y1079" s="1"/>
      <c r="Z1079" s="1"/>
      <c r="AB1079" s="1"/>
      <c r="AC1079" s="1"/>
      <c r="AE1079" s="1"/>
      <c r="AF1079" s="1"/>
      <c r="AH1079" s="1"/>
      <c r="AI1079" s="1"/>
      <c r="AK1079" s="1"/>
      <c r="AL1079" s="1"/>
      <c r="AN1079" s="1"/>
      <c r="AO1079" s="1"/>
    </row>
    <row r="1080" spans="5:41" ht="12">
      <c r="E1080" s="1"/>
      <c r="G1080" s="1"/>
      <c r="I1080" s="1"/>
      <c r="K1080" s="1"/>
      <c r="M1080" s="1"/>
      <c r="O1080" s="1"/>
      <c r="Q1080" s="1"/>
      <c r="S1080" s="1"/>
      <c r="T1080" s="1"/>
      <c r="V1080" s="1"/>
      <c r="W1080" s="1"/>
      <c r="Y1080" s="1"/>
      <c r="Z1080" s="1"/>
      <c r="AB1080" s="1"/>
      <c r="AC1080" s="1"/>
      <c r="AE1080" s="1"/>
      <c r="AF1080" s="1"/>
      <c r="AH1080" s="1"/>
      <c r="AI1080" s="1"/>
      <c r="AK1080" s="1"/>
      <c r="AL1080" s="1"/>
      <c r="AN1080" s="1"/>
      <c r="AO1080" s="1"/>
    </row>
    <row r="1081" spans="5:41" ht="12">
      <c r="E1081" s="1"/>
      <c r="G1081" s="1"/>
      <c r="I1081" s="1"/>
      <c r="K1081" s="1"/>
      <c r="M1081" s="1"/>
      <c r="O1081" s="1"/>
      <c r="Q1081" s="1"/>
      <c r="S1081" s="1"/>
      <c r="T1081" s="1"/>
      <c r="V1081" s="1"/>
      <c r="W1081" s="1"/>
      <c r="Y1081" s="1"/>
      <c r="Z1081" s="1"/>
      <c r="AB1081" s="1"/>
      <c r="AC1081" s="1"/>
      <c r="AE1081" s="1"/>
      <c r="AF1081" s="1"/>
      <c r="AH1081" s="1"/>
      <c r="AI1081" s="1"/>
      <c r="AK1081" s="1"/>
      <c r="AL1081" s="1"/>
      <c r="AN1081" s="1"/>
      <c r="AO1081" s="1"/>
    </row>
    <row r="1082" spans="5:41" ht="12">
      <c r="E1082" s="1"/>
      <c r="G1082" s="1"/>
      <c r="I1082" s="1"/>
      <c r="K1082" s="1"/>
      <c r="M1082" s="1"/>
      <c r="O1082" s="1"/>
      <c r="Q1082" s="1"/>
      <c r="S1082" s="1"/>
      <c r="T1082" s="1"/>
      <c r="V1082" s="1"/>
      <c r="W1082" s="1"/>
      <c r="Y1082" s="1"/>
      <c r="Z1082" s="1"/>
      <c r="AB1082" s="1"/>
      <c r="AC1082" s="1"/>
      <c r="AE1082" s="1"/>
      <c r="AF1082" s="1"/>
      <c r="AH1082" s="1"/>
      <c r="AI1082" s="1"/>
      <c r="AK1082" s="1"/>
      <c r="AL1082" s="1"/>
      <c r="AN1082" s="1"/>
      <c r="AO1082" s="1"/>
    </row>
    <row r="1083" spans="5:41" ht="12">
      <c r="E1083" s="1"/>
      <c r="G1083" s="1"/>
      <c r="I1083" s="1"/>
      <c r="K1083" s="1"/>
      <c r="M1083" s="1"/>
      <c r="O1083" s="1"/>
      <c r="Q1083" s="1"/>
      <c r="S1083" s="1"/>
      <c r="T1083" s="1"/>
      <c r="V1083" s="1"/>
      <c r="W1083" s="1"/>
      <c r="Y1083" s="1"/>
      <c r="Z1083" s="1"/>
      <c r="AB1083" s="1"/>
      <c r="AC1083" s="1"/>
      <c r="AE1083" s="1"/>
      <c r="AF1083" s="1"/>
      <c r="AH1083" s="1"/>
      <c r="AI1083" s="1"/>
      <c r="AK1083" s="1"/>
      <c r="AL1083" s="1"/>
      <c r="AN1083" s="1"/>
      <c r="AO1083" s="1"/>
    </row>
    <row r="1084" spans="5:41" ht="12">
      <c r="E1084" s="1"/>
      <c r="G1084" s="1"/>
      <c r="I1084" s="1"/>
      <c r="K1084" s="1"/>
      <c r="M1084" s="1"/>
      <c r="O1084" s="1"/>
      <c r="Q1084" s="1"/>
      <c r="S1084" s="1"/>
      <c r="T1084" s="1"/>
      <c r="V1084" s="1"/>
      <c r="W1084" s="1"/>
      <c r="Y1084" s="1"/>
      <c r="Z1084" s="1"/>
      <c r="AB1084" s="1"/>
      <c r="AC1084" s="1"/>
      <c r="AE1084" s="1"/>
      <c r="AF1084" s="1"/>
      <c r="AH1084" s="1"/>
      <c r="AI1084" s="1"/>
      <c r="AK1084" s="1"/>
      <c r="AL1084" s="1"/>
      <c r="AN1084" s="1"/>
      <c r="AO1084" s="1"/>
    </row>
    <row r="1085" spans="5:41" ht="12">
      <c r="E1085" s="1"/>
      <c r="G1085" s="1"/>
      <c r="I1085" s="1"/>
      <c r="K1085" s="1"/>
      <c r="M1085" s="1"/>
      <c r="O1085" s="1"/>
      <c r="Q1085" s="1"/>
      <c r="S1085" s="1"/>
      <c r="T1085" s="1"/>
      <c r="V1085" s="1"/>
      <c r="W1085" s="1"/>
      <c r="Y1085" s="1"/>
      <c r="Z1085" s="1"/>
      <c r="AB1085" s="1"/>
      <c r="AC1085" s="1"/>
      <c r="AE1085" s="1"/>
      <c r="AF1085" s="1"/>
      <c r="AH1085" s="1"/>
      <c r="AI1085" s="1"/>
      <c r="AK1085" s="1"/>
      <c r="AL1085" s="1"/>
      <c r="AN1085" s="1"/>
      <c r="AO1085" s="1"/>
    </row>
    <row r="1086" spans="5:41" ht="12">
      <c r="E1086" s="1"/>
      <c r="G1086" s="1"/>
      <c r="I1086" s="1"/>
      <c r="K1086" s="1"/>
      <c r="M1086" s="1"/>
      <c r="O1086" s="1"/>
      <c r="Q1086" s="1"/>
      <c r="S1086" s="1"/>
      <c r="T1086" s="1"/>
      <c r="V1086" s="1"/>
      <c r="W1086" s="1"/>
      <c r="Y1086" s="1"/>
      <c r="Z1086" s="1"/>
      <c r="AB1086" s="1"/>
      <c r="AC1086" s="1"/>
      <c r="AE1086" s="1"/>
      <c r="AF1086" s="1"/>
      <c r="AH1086" s="1"/>
      <c r="AI1086" s="1"/>
      <c r="AK1086" s="1"/>
      <c r="AL1086" s="1"/>
      <c r="AN1086" s="1"/>
      <c r="AO1086" s="1"/>
    </row>
    <row r="1087" spans="5:41" ht="12">
      <c r="E1087" s="1"/>
      <c r="G1087" s="1"/>
      <c r="I1087" s="1"/>
      <c r="K1087" s="1"/>
      <c r="M1087" s="1"/>
      <c r="O1087" s="1"/>
      <c r="Q1087" s="1"/>
      <c r="S1087" s="1"/>
      <c r="T1087" s="1"/>
      <c r="V1087" s="1"/>
      <c r="W1087" s="1"/>
      <c r="Y1087" s="1"/>
      <c r="Z1087" s="1"/>
      <c r="AB1087" s="1"/>
      <c r="AC1087" s="1"/>
      <c r="AE1087" s="1"/>
      <c r="AF1087" s="1"/>
      <c r="AH1087" s="1"/>
      <c r="AI1087" s="1"/>
      <c r="AK1087" s="1"/>
      <c r="AL1087" s="1"/>
      <c r="AN1087" s="1"/>
      <c r="AO1087" s="1"/>
    </row>
    <row r="1088" spans="5:41" ht="12">
      <c r="E1088" s="1"/>
      <c r="G1088" s="1"/>
      <c r="I1088" s="1"/>
      <c r="K1088" s="1"/>
      <c r="M1088" s="1"/>
      <c r="O1088" s="1"/>
      <c r="Q1088" s="1"/>
      <c r="S1088" s="1"/>
      <c r="T1088" s="1"/>
      <c r="V1088" s="1"/>
      <c r="W1088" s="1"/>
      <c r="Y1088" s="1"/>
      <c r="Z1088" s="1"/>
      <c r="AB1088" s="1"/>
      <c r="AC1088" s="1"/>
      <c r="AE1088" s="1"/>
      <c r="AF1088" s="1"/>
      <c r="AH1088" s="1"/>
      <c r="AI1088" s="1"/>
      <c r="AK1088" s="1"/>
      <c r="AL1088" s="1"/>
      <c r="AN1088" s="1"/>
      <c r="AO1088" s="1"/>
    </row>
    <row r="1089" spans="5:41" ht="12">
      <c r="E1089" s="1"/>
      <c r="G1089" s="1"/>
      <c r="I1089" s="1"/>
      <c r="K1089" s="1"/>
      <c r="M1089" s="1"/>
      <c r="O1089" s="1"/>
      <c r="Q1089" s="1"/>
      <c r="S1089" s="1"/>
      <c r="T1089" s="1"/>
      <c r="V1089" s="1"/>
      <c r="W1089" s="1"/>
      <c r="Y1089" s="1"/>
      <c r="Z1089" s="1"/>
      <c r="AB1089" s="1"/>
      <c r="AC1089" s="1"/>
      <c r="AE1089" s="1"/>
      <c r="AF1089" s="1"/>
      <c r="AH1089" s="1"/>
      <c r="AI1089" s="1"/>
      <c r="AK1089" s="1"/>
      <c r="AL1089" s="1"/>
      <c r="AN1089" s="1"/>
      <c r="AO1089" s="1"/>
    </row>
    <row r="1090" spans="5:41" ht="12">
      <c r="E1090" s="1"/>
      <c r="G1090" s="1"/>
      <c r="I1090" s="1"/>
      <c r="K1090" s="1"/>
      <c r="M1090" s="1"/>
      <c r="O1090" s="1"/>
      <c r="Q1090" s="1"/>
      <c r="S1090" s="1"/>
      <c r="T1090" s="1"/>
      <c r="V1090" s="1"/>
      <c r="W1090" s="1"/>
      <c r="Y1090" s="1"/>
      <c r="Z1090" s="1"/>
      <c r="AB1090" s="1"/>
      <c r="AC1090" s="1"/>
      <c r="AE1090" s="1"/>
      <c r="AF1090" s="1"/>
      <c r="AH1090" s="1"/>
      <c r="AI1090" s="1"/>
      <c r="AK1090" s="1"/>
      <c r="AL1090" s="1"/>
      <c r="AN1090" s="1"/>
      <c r="AO1090" s="1"/>
    </row>
    <row r="1091" spans="5:41" ht="12">
      <c r="E1091" s="1"/>
      <c r="G1091" s="1"/>
      <c r="I1091" s="1"/>
      <c r="K1091" s="1"/>
      <c r="M1091" s="1"/>
      <c r="O1091" s="1"/>
      <c r="Q1091" s="1"/>
      <c r="S1091" s="1"/>
      <c r="T1091" s="1"/>
      <c r="V1091" s="1"/>
      <c r="W1091" s="1"/>
      <c r="Y1091" s="1"/>
      <c r="Z1091" s="1"/>
      <c r="AB1091" s="1"/>
      <c r="AC1091" s="1"/>
      <c r="AE1091" s="1"/>
      <c r="AF1091" s="1"/>
      <c r="AH1091" s="1"/>
      <c r="AI1091" s="1"/>
      <c r="AK1091" s="1"/>
      <c r="AL1091" s="1"/>
      <c r="AN1091" s="1"/>
      <c r="AO1091" s="1"/>
    </row>
    <row r="1092" spans="5:41" ht="12">
      <c r="E1092" s="1"/>
      <c r="G1092" s="1"/>
      <c r="I1092" s="1"/>
      <c r="K1092" s="1"/>
      <c r="M1092" s="1"/>
      <c r="O1092" s="1"/>
      <c r="Q1092" s="1"/>
      <c r="S1092" s="1"/>
      <c r="T1092" s="1"/>
      <c r="V1092" s="1"/>
      <c r="W1092" s="1"/>
      <c r="Y1092" s="1"/>
      <c r="Z1092" s="1"/>
      <c r="AB1092" s="1"/>
      <c r="AC1092" s="1"/>
      <c r="AE1092" s="1"/>
      <c r="AF1092" s="1"/>
      <c r="AH1092" s="1"/>
      <c r="AI1092" s="1"/>
      <c r="AK1092" s="1"/>
      <c r="AL1092" s="1"/>
      <c r="AN1092" s="1"/>
      <c r="AO1092" s="1"/>
    </row>
    <row r="1093" spans="5:41" ht="12">
      <c r="E1093" s="1"/>
      <c r="G1093" s="1"/>
      <c r="I1093" s="1"/>
      <c r="K1093" s="1"/>
      <c r="M1093" s="1"/>
      <c r="O1093" s="1"/>
      <c r="Q1093" s="1"/>
      <c r="S1093" s="1"/>
      <c r="T1093" s="1"/>
      <c r="V1093" s="1"/>
      <c r="W1093" s="1"/>
      <c r="Y1093" s="1"/>
      <c r="Z1093" s="1"/>
      <c r="AB1093" s="1"/>
      <c r="AC1093" s="1"/>
      <c r="AE1093" s="1"/>
      <c r="AF1093" s="1"/>
      <c r="AH1093" s="1"/>
      <c r="AI1093" s="1"/>
      <c r="AK1093" s="1"/>
      <c r="AL1093" s="1"/>
      <c r="AN1093" s="1"/>
      <c r="AO1093" s="1"/>
    </row>
    <row r="1094" spans="5:41" ht="12">
      <c r="E1094" s="1"/>
      <c r="G1094" s="1"/>
      <c r="I1094" s="1"/>
      <c r="K1094" s="1"/>
      <c r="M1094" s="1"/>
      <c r="O1094" s="1"/>
      <c r="Q1094" s="1"/>
      <c r="S1094" s="1"/>
      <c r="T1094" s="1"/>
      <c r="V1094" s="1"/>
      <c r="W1094" s="1"/>
      <c r="Y1094" s="1"/>
      <c r="Z1094" s="1"/>
      <c r="AB1094" s="1"/>
      <c r="AC1094" s="1"/>
      <c r="AE1094" s="1"/>
      <c r="AF1094" s="1"/>
      <c r="AH1094" s="1"/>
      <c r="AI1094" s="1"/>
      <c r="AK1094" s="1"/>
      <c r="AL1094" s="1"/>
      <c r="AN1094" s="1"/>
      <c r="AO1094" s="1"/>
    </row>
    <row r="1095" spans="5:41" ht="12">
      <c r="E1095" s="1"/>
      <c r="G1095" s="1"/>
      <c r="I1095" s="1"/>
      <c r="K1095" s="1"/>
      <c r="M1095" s="1"/>
      <c r="O1095" s="1"/>
      <c r="Q1095" s="1"/>
      <c r="S1095" s="1"/>
      <c r="T1095" s="1"/>
      <c r="V1095" s="1"/>
      <c r="W1095" s="1"/>
      <c r="Y1095" s="1"/>
      <c r="Z1095" s="1"/>
      <c r="AB1095" s="1"/>
      <c r="AC1095" s="1"/>
      <c r="AE1095" s="1"/>
      <c r="AF1095" s="1"/>
      <c r="AH1095" s="1"/>
      <c r="AI1095" s="1"/>
      <c r="AK1095" s="1"/>
      <c r="AL1095" s="1"/>
      <c r="AN1095" s="1"/>
      <c r="AO1095" s="1"/>
    </row>
    <row r="1096" spans="5:41" ht="12">
      <c r="E1096" s="1"/>
      <c r="G1096" s="1"/>
      <c r="I1096" s="1"/>
      <c r="K1096" s="1"/>
      <c r="M1096" s="1"/>
      <c r="O1096" s="1"/>
      <c r="Q1096" s="1"/>
      <c r="S1096" s="1"/>
      <c r="T1096" s="1"/>
      <c r="V1096" s="1"/>
      <c r="W1096" s="1"/>
      <c r="Y1096" s="1"/>
      <c r="Z1096" s="1"/>
      <c r="AB1096" s="1"/>
      <c r="AC1096" s="1"/>
      <c r="AE1096" s="1"/>
      <c r="AF1096" s="1"/>
      <c r="AH1096" s="1"/>
      <c r="AI1096" s="1"/>
      <c r="AK1096" s="1"/>
      <c r="AL1096" s="1"/>
      <c r="AN1096" s="1"/>
      <c r="AO1096" s="1"/>
    </row>
    <row r="1097" spans="5:41" ht="12">
      <c r="E1097" s="1"/>
      <c r="G1097" s="1"/>
      <c r="I1097" s="1"/>
      <c r="K1097" s="1"/>
      <c r="M1097" s="1"/>
      <c r="O1097" s="1"/>
      <c r="Q1097" s="1"/>
      <c r="S1097" s="1"/>
      <c r="T1097" s="1"/>
      <c r="V1097" s="1"/>
      <c r="W1097" s="1"/>
      <c r="Y1097" s="1"/>
      <c r="Z1097" s="1"/>
      <c r="AB1097" s="1"/>
      <c r="AC1097" s="1"/>
      <c r="AE1097" s="1"/>
      <c r="AF1097" s="1"/>
      <c r="AH1097" s="1"/>
      <c r="AI1097" s="1"/>
      <c r="AK1097" s="1"/>
      <c r="AL1097" s="1"/>
      <c r="AN1097" s="1"/>
      <c r="AO1097" s="1"/>
    </row>
    <row r="1098" spans="5:41" ht="12">
      <c r="E1098" s="1"/>
      <c r="G1098" s="1"/>
      <c r="I1098" s="1"/>
      <c r="K1098" s="1"/>
      <c r="M1098" s="1"/>
      <c r="O1098" s="1"/>
      <c r="Q1098" s="1"/>
      <c r="S1098" s="1"/>
      <c r="T1098" s="1"/>
      <c r="V1098" s="1"/>
      <c r="W1098" s="1"/>
      <c r="Y1098" s="1"/>
      <c r="Z1098" s="1"/>
      <c r="AB1098" s="1"/>
      <c r="AC1098" s="1"/>
      <c r="AE1098" s="1"/>
      <c r="AF1098" s="1"/>
      <c r="AH1098" s="1"/>
      <c r="AI1098" s="1"/>
      <c r="AK1098" s="1"/>
      <c r="AL1098" s="1"/>
      <c r="AN1098" s="1"/>
      <c r="AO1098" s="1"/>
    </row>
    <row r="1099" spans="5:41" ht="12">
      <c r="E1099" s="1"/>
      <c r="G1099" s="1"/>
      <c r="I1099" s="1"/>
      <c r="K1099" s="1"/>
      <c r="M1099" s="1"/>
      <c r="O1099" s="1"/>
      <c r="Q1099" s="1"/>
      <c r="S1099" s="1"/>
      <c r="T1099" s="1"/>
      <c r="V1099" s="1"/>
      <c r="W1099" s="1"/>
      <c r="Y1099" s="1"/>
      <c r="Z1099" s="1"/>
      <c r="AB1099" s="1"/>
      <c r="AC1099" s="1"/>
      <c r="AE1099" s="1"/>
      <c r="AF1099" s="1"/>
      <c r="AH1099" s="1"/>
      <c r="AI1099" s="1"/>
      <c r="AK1099" s="1"/>
      <c r="AL1099" s="1"/>
      <c r="AN1099" s="1"/>
      <c r="AO1099" s="1"/>
    </row>
    <row r="1100" spans="5:41" ht="12">
      <c r="E1100" s="1"/>
      <c r="G1100" s="1"/>
      <c r="I1100" s="1"/>
      <c r="K1100" s="1"/>
      <c r="M1100" s="1"/>
      <c r="O1100" s="1"/>
      <c r="Q1100" s="1"/>
      <c r="S1100" s="1"/>
      <c r="T1100" s="1"/>
      <c r="V1100" s="1"/>
      <c r="W1100" s="1"/>
      <c r="Y1100" s="1"/>
      <c r="Z1100" s="1"/>
      <c r="AB1100" s="1"/>
      <c r="AC1100" s="1"/>
      <c r="AE1100" s="1"/>
      <c r="AF1100" s="1"/>
      <c r="AH1100" s="1"/>
      <c r="AI1100" s="1"/>
      <c r="AK1100" s="1"/>
      <c r="AL1100" s="1"/>
      <c r="AN1100" s="1"/>
      <c r="AO1100" s="1"/>
    </row>
    <row r="1101" spans="5:41" ht="12">
      <c r="E1101" s="1"/>
      <c r="G1101" s="1"/>
      <c r="I1101" s="1"/>
      <c r="K1101" s="1"/>
      <c r="M1101" s="1"/>
      <c r="O1101" s="1"/>
      <c r="Q1101" s="1"/>
      <c r="S1101" s="1"/>
      <c r="T1101" s="1"/>
      <c r="V1101" s="1"/>
      <c r="W1101" s="1"/>
      <c r="Y1101" s="1"/>
      <c r="Z1101" s="1"/>
      <c r="AB1101" s="1"/>
      <c r="AC1101" s="1"/>
      <c r="AE1101" s="1"/>
      <c r="AF1101" s="1"/>
      <c r="AH1101" s="1"/>
      <c r="AI1101" s="1"/>
      <c r="AK1101" s="1"/>
      <c r="AL1101" s="1"/>
      <c r="AN1101" s="1"/>
      <c r="AO1101" s="1"/>
    </row>
    <row r="1102" spans="5:41" ht="12">
      <c r="E1102" s="1"/>
      <c r="G1102" s="1"/>
      <c r="I1102" s="1"/>
      <c r="K1102" s="1"/>
      <c r="M1102" s="1"/>
      <c r="O1102" s="1"/>
      <c r="Q1102" s="1"/>
      <c r="S1102" s="1"/>
      <c r="T1102" s="1"/>
      <c r="V1102" s="1"/>
      <c r="W1102" s="1"/>
      <c r="Y1102" s="1"/>
      <c r="Z1102" s="1"/>
      <c r="AB1102" s="1"/>
      <c r="AC1102" s="1"/>
      <c r="AE1102" s="1"/>
      <c r="AF1102" s="1"/>
      <c r="AH1102" s="1"/>
      <c r="AI1102" s="1"/>
      <c r="AK1102" s="1"/>
      <c r="AL1102" s="1"/>
      <c r="AN1102" s="1"/>
      <c r="AO1102" s="1"/>
    </row>
    <row r="1103" spans="5:41" ht="12">
      <c r="E1103" s="1"/>
      <c r="G1103" s="1"/>
      <c r="I1103" s="1"/>
      <c r="K1103" s="1"/>
      <c r="M1103" s="1"/>
      <c r="O1103" s="1"/>
      <c r="Q1103" s="1"/>
      <c r="S1103" s="1"/>
      <c r="T1103" s="1"/>
      <c r="V1103" s="1"/>
      <c r="W1103" s="1"/>
      <c r="Y1103" s="1"/>
      <c r="Z1103" s="1"/>
      <c r="AB1103" s="1"/>
      <c r="AC1103" s="1"/>
      <c r="AE1103" s="1"/>
      <c r="AF1103" s="1"/>
      <c r="AH1103" s="1"/>
      <c r="AI1103" s="1"/>
      <c r="AK1103" s="1"/>
      <c r="AL1103" s="1"/>
      <c r="AN1103" s="1"/>
      <c r="AO1103" s="1"/>
    </row>
    <row r="1104" spans="5:41" ht="12">
      <c r="E1104" s="1"/>
      <c r="G1104" s="1"/>
      <c r="I1104" s="1"/>
      <c r="K1104" s="1"/>
      <c r="M1104" s="1"/>
      <c r="O1104" s="1"/>
      <c r="Q1104" s="1"/>
      <c r="S1104" s="1"/>
      <c r="T1104" s="1"/>
      <c r="V1104" s="1"/>
      <c r="W1104" s="1"/>
      <c r="Y1104" s="1"/>
      <c r="Z1104" s="1"/>
      <c r="AB1104" s="1"/>
      <c r="AC1104" s="1"/>
      <c r="AE1104" s="1"/>
      <c r="AF1104" s="1"/>
      <c r="AH1104" s="1"/>
      <c r="AI1104" s="1"/>
      <c r="AK1104" s="1"/>
      <c r="AL1104" s="1"/>
      <c r="AN1104" s="1"/>
      <c r="AO1104" s="1"/>
    </row>
    <row r="1105" spans="5:41" ht="12">
      <c r="E1105" s="1"/>
      <c r="G1105" s="1"/>
      <c r="I1105" s="1"/>
      <c r="K1105" s="1"/>
      <c r="M1105" s="1"/>
      <c r="O1105" s="1"/>
      <c r="Q1105" s="1"/>
      <c r="S1105" s="1"/>
      <c r="T1105" s="1"/>
      <c r="V1105" s="1"/>
      <c r="W1105" s="1"/>
      <c r="Y1105" s="1"/>
      <c r="Z1105" s="1"/>
      <c r="AB1105" s="1"/>
      <c r="AC1105" s="1"/>
      <c r="AE1105" s="1"/>
      <c r="AF1105" s="1"/>
      <c r="AH1105" s="1"/>
      <c r="AI1105" s="1"/>
      <c r="AK1105" s="1"/>
      <c r="AL1105" s="1"/>
      <c r="AN1105" s="1"/>
      <c r="AO1105" s="1"/>
    </row>
    <row r="1106" spans="5:41" ht="12">
      <c r="E1106" s="1"/>
      <c r="G1106" s="1"/>
      <c r="I1106" s="1"/>
      <c r="K1106" s="1"/>
      <c r="M1106" s="1"/>
      <c r="O1106" s="1"/>
      <c r="Q1106" s="1"/>
      <c r="S1106" s="1"/>
      <c r="T1106" s="1"/>
      <c r="V1106" s="1"/>
      <c r="W1106" s="1"/>
      <c r="Y1106" s="1"/>
      <c r="Z1106" s="1"/>
      <c r="AB1106" s="1"/>
      <c r="AC1106" s="1"/>
      <c r="AE1106" s="1"/>
      <c r="AF1106" s="1"/>
      <c r="AH1106" s="1"/>
      <c r="AI1106" s="1"/>
      <c r="AK1106" s="1"/>
      <c r="AL1106" s="1"/>
      <c r="AN1106" s="1"/>
      <c r="AO1106" s="1"/>
    </row>
    <row r="1107" spans="5:41" ht="12">
      <c r="E1107" s="1"/>
      <c r="G1107" s="1"/>
      <c r="I1107" s="1"/>
      <c r="K1107" s="1"/>
      <c r="M1107" s="1"/>
      <c r="O1107" s="1"/>
      <c r="Q1107" s="1"/>
      <c r="S1107" s="1"/>
      <c r="T1107" s="1"/>
      <c r="V1107" s="1"/>
      <c r="W1107" s="1"/>
      <c r="Y1107" s="1"/>
      <c r="Z1107" s="1"/>
      <c r="AB1107" s="1"/>
      <c r="AC1107" s="1"/>
      <c r="AE1107" s="1"/>
      <c r="AF1107" s="1"/>
      <c r="AH1107" s="1"/>
      <c r="AI1107" s="1"/>
      <c r="AK1107" s="1"/>
      <c r="AL1107" s="1"/>
      <c r="AN1107" s="1"/>
      <c r="AO1107" s="1"/>
    </row>
    <row r="1108" spans="5:41" ht="12">
      <c r="E1108" s="1"/>
      <c r="G1108" s="1"/>
      <c r="I1108" s="1"/>
      <c r="K1108" s="1"/>
      <c r="M1108" s="1"/>
      <c r="O1108" s="1"/>
      <c r="Q1108" s="1"/>
      <c r="S1108" s="1"/>
      <c r="T1108" s="1"/>
      <c r="V1108" s="1"/>
      <c r="W1108" s="1"/>
      <c r="Y1108" s="1"/>
      <c r="Z1108" s="1"/>
      <c r="AB1108" s="1"/>
      <c r="AC1108" s="1"/>
      <c r="AE1108" s="1"/>
      <c r="AF1108" s="1"/>
      <c r="AH1108" s="1"/>
      <c r="AI1108" s="1"/>
      <c r="AK1108" s="1"/>
      <c r="AL1108" s="1"/>
      <c r="AN1108" s="1"/>
      <c r="AO1108" s="1"/>
    </row>
    <row r="1109" spans="5:41" ht="12">
      <c r="E1109" s="1"/>
      <c r="G1109" s="1"/>
      <c r="I1109" s="1"/>
      <c r="K1109" s="1"/>
      <c r="M1109" s="1"/>
      <c r="O1109" s="1"/>
      <c r="Q1109" s="1"/>
      <c r="S1109" s="1"/>
      <c r="T1109" s="1"/>
      <c r="V1109" s="1"/>
      <c r="W1109" s="1"/>
      <c r="Y1109" s="1"/>
      <c r="Z1109" s="1"/>
      <c r="AB1109" s="1"/>
      <c r="AC1109" s="1"/>
      <c r="AE1109" s="1"/>
      <c r="AF1109" s="1"/>
      <c r="AH1109" s="1"/>
      <c r="AI1109" s="1"/>
      <c r="AK1109" s="1"/>
      <c r="AL1109" s="1"/>
      <c r="AN1109" s="1"/>
      <c r="AO1109" s="1"/>
    </row>
    <row r="1110" spans="5:41" ht="12">
      <c r="E1110" s="1"/>
      <c r="G1110" s="1"/>
      <c r="I1110" s="1"/>
      <c r="K1110" s="1"/>
      <c r="M1110" s="1"/>
      <c r="O1110" s="1"/>
      <c r="Q1110" s="1"/>
      <c r="S1110" s="1"/>
      <c r="T1110" s="1"/>
      <c r="V1110" s="1"/>
      <c r="W1110" s="1"/>
      <c r="Y1110" s="1"/>
      <c r="Z1110" s="1"/>
      <c r="AB1110" s="1"/>
      <c r="AC1110" s="1"/>
      <c r="AE1110" s="1"/>
      <c r="AF1110" s="1"/>
      <c r="AH1110" s="1"/>
      <c r="AI1110" s="1"/>
      <c r="AK1110" s="1"/>
      <c r="AL1110" s="1"/>
      <c r="AN1110" s="1"/>
      <c r="AO1110" s="1"/>
    </row>
    <row r="1111" spans="5:41" ht="12">
      <c r="E1111" s="1"/>
      <c r="G1111" s="1"/>
      <c r="I1111" s="1"/>
      <c r="K1111" s="1"/>
      <c r="M1111" s="1"/>
      <c r="O1111" s="1"/>
      <c r="Q1111" s="1"/>
      <c r="S1111" s="1"/>
      <c r="T1111" s="1"/>
      <c r="V1111" s="1"/>
      <c r="W1111" s="1"/>
      <c r="Y1111" s="1"/>
      <c r="Z1111" s="1"/>
      <c r="AB1111" s="1"/>
      <c r="AC1111" s="1"/>
      <c r="AE1111" s="1"/>
      <c r="AF1111" s="1"/>
      <c r="AH1111" s="1"/>
      <c r="AI1111" s="1"/>
      <c r="AK1111" s="1"/>
      <c r="AL1111" s="1"/>
      <c r="AN1111" s="1"/>
      <c r="AO1111" s="1"/>
    </row>
    <row r="1112" spans="5:41" ht="12">
      <c r="E1112" s="1"/>
      <c r="G1112" s="1"/>
      <c r="I1112" s="1"/>
      <c r="K1112" s="1"/>
      <c r="M1112" s="1"/>
      <c r="O1112" s="1"/>
      <c r="Q1112" s="1"/>
      <c r="S1112" s="1"/>
      <c r="T1112" s="1"/>
      <c r="V1112" s="1"/>
      <c r="W1112" s="1"/>
      <c r="Y1112" s="1"/>
      <c r="Z1112" s="1"/>
      <c r="AB1112" s="1"/>
      <c r="AC1112" s="1"/>
      <c r="AE1112" s="1"/>
      <c r="AF1112" s="1"/>
      <c r="AH1112" s="1"/>
      <c r="AI1112" s="1"/>
      <c r="AK1112" s="1"/>
      <c r="AL1112" s="1"/>
      <c r="AN1112" s="1"/>
      <c r="AO1112" s="1"/>
    </row>
    <row r="1113" spans="5:41" ht="12">
      <c r="E1113" s="1"/>
      <c r="G1113" s="1"/>
      <c r="I1113" s="1"/>
      <c r="K1113" s="1"/>
      <c r="M1113" s="1"/>
      <c r="O1113" s="1"/>
      <c r="Q1113" s="1"/>
      <c r="S1113" s="1"/>
      <c r="T1113" s="1"/>
      <c r="V1113" s="1"/>
      <c r="W1113" s="1"/>
      <c r="Y1113" s="1"/>
      <c r="Z1113" s="1"/>
      <c r="AB1113" s="1"/>
      <c r="AC1113" s="1"/>
      <c r="AE1113" s="1"/>
      <c r="AF1113" s="1"/>
      <c r="AH1113" s="1"/>
      <c r="AI1113" s="1"/>
      <c r="AK1113" s="1"/>
      <c r="AL1113" s="1"/>
      <c r="AN1113" s="1"/>
      <c r="AO1113" s="1"/>
    </row>
    <row r="1114" spans="5:41" ht="12">
      <c r="E1114" s="1"/>
      <c r="G1114" s="1"/>
      <c r="I1114" s="1"/>
      <c r="K1114" s="1"/>
      <c r="M1114" s="1"/>
      <c r="O1114" s="1"/>
      <c r="Q1114" s="1"/>
      <c r="S1114" s="1"/>
      <c r="T1114" s="1"/>
      <c r="V1114" s="1"/>
      <c r="W1114" s="1"/>
      <c r="Y1114" s="1"/>
      <c r="Z1114" s="1"/>
      <c r="AB1114" s="1"/>
      <c r="AC1114" s="1"/>
      <c r="AE1114" s="1"/>
      <c r="AF1114" s="1"/>
      <c r="AH1114" s="1"/>
      <c r="AI1114" s="1"/>
      <c r="AK1114" s="1"/>
      <c r="AL1114" s="1"/>
      <c r="AN1114" s="1"/>
      <c r="AO1114" s="1"/>
    </row>
    <row r="1115" spans="5:41" ht="12">
      <c r="E1115" s="1"/>
      <c r="G1115" s="1"/>
      <c r="I1115" s="1"/>
      <c r="K1115" s="1"/>
      <c r="M1115" s="1"/>
      <c r="O1115" s="1"/>
      <c r="Q1115" s="1"/>
      <c r="S1115" s="1"/>
      <c r="T1115" s="1"/>
      <c r="V1115" s="1"/>
      <c r="W1115" s="1"/>
      <c r="Y1115" s="1"/>
      <c r="Z1115" s="1"/>
      <c r="AB1115" s="1"/>
      <c r="AC1115" s="1"/>
      <c r="AE1115" s="1"/>
      <c r="AF1115" s="1"/>
      <c r="AH1115" s="1"/>
      <c r="AI1115" s="1"/>
      <c r="AK1115" s="1"/>
      <c r="AL1115" s="1"/>
      <c r="AN1115" s="1"/>
      <c r="AO1115" s="1"/>
    </row>
    <row r="1116" spans="5:41" ht="12">
      <c r="E1116" s="1"/>
      <c r="G1116" s="1"/>
      <c r="I1116" s="1"/>
      <c r="K1116" s="1"/>
      <c r="M1116" s="1"/>
      <c r="O1116" s="1"/>
      <c r="Q1116" s="1"/>
      <c r="S1116" s="1"/>
      <c r="T1116" s="1"/>
      <c r="V1116" s="1"/>
      <c r="W1116" s="1"/>
      <c r="Y1116" s="1"/>
      <c r="Z1116" s="1"/>
      <c r="AB1116" s="1"/>
      <c r="AC1116" s="1"/>
      <c r="AE1116" s="1"/>
      <c r="AF1116" s="1"/>
      <c r="AH1116" s="1"/>
      <c r="AI1116" s="1"/>
      <c r="AK1116" s="1"/>
      <c r="AL1116" s="1"/>
      <c r="AN1116" s="1"/>
      <c r="AO1116" s="1"/>
    </row>
    <row r="1117" spans="5:41" ht="12">
      <c r="E1117" s="1"/>
      <c r="G1117" s="1"/>
      <c r="I1117" s="1"/>
      <c r="K1117" s="1"/>
      <c r="M1117" s="1"/>
      <c r="O1117" s="1"/>
      <c r="Q1117" s="1"/>
      <c r="S1117" s="1"/>
      <c r="T1117" s="1"/>
      <c r="V1117" s="1"/>
      <c r="W1117" s="1"/>
      <c r="Y1117" s="1"/>
      <c r="Z1117" s="1"/>
      <c r="AB1117" s="1"/>
      <c r="AC1117" s="1"/>
      <c r="AE1117" s="1"/>
      <c r="AF1117" s="1"/>
      <c r="AH1117" s="1"/>
      <c r="AI1117" s="1"/>
      <c r="AK1117" s="1"/>
      <c r="AL1117" s="1"/>
      <c r="AN1117" s="1"/>
      <c r="AO1117" s="1"/>
    </row>
    <row r="1118" spans="5:41" ht="12">
      <c r="E1118" s="1"/>
      <c r="G1118" s="1"/>
      <c r="I1118" s="1"/>
      <c r="K1118" s="1"/>
      <c r="M1118" s="1"/>
      <c r="O1118" s="1"/>
      <c r="Q1118" s="1"/>
      <c r="S1118" s="1"/>
      <c r="T1118" s="1"/>
      <c r="V1118" s="1"/>
      <c r="W1118" s="1"/>
      <c r="Y1118" s="1"/>
      <c r="Z1118" s="1"/>
      <c r="AB1118" s="1"/>
      <c r="AC1118" s="1"/>
      <c r="AE1118" s="1"/>
      <c r="AF1118" s="1"/>
      <c r="AH1118" s="1"/>
      <c r="AI1118" s="1"/>
      <c r="AK1118" s="1"/>
      <c r="AL1118" s="1"/>
      <c r="AN1118" s="1"/>
      <c r="AO1118" s="1"/>
    </row>
    <row r="1119" spans="5:41" ht="12">
      <c r="E1119" s="1"/>
      <c r="G1119" s="1"/>
      <c r="I1119" s="1"/>
      <c r="K1119" s="1"/>
      <c r="M1119" s="1"/>
      <c r="O1119" s="1"/>
      <c r="Q1119" s="1"/>
      <c r="S1119" s="1"/>
      <c r="T1119" s="1"/>
      <c r="V1119" s="1"/>
      <c r="W1119" s="1"/>
      <c r="Y1119" s="1"/>
      <c r="Z1119" s="1"/>
      <c r="AB1119" s="1"/>
      <c r="AC1119" s="1"/>
      <c r="AE1119" s="1"/>
      <c r="AF1119" s="1"/>
      <c r="AH1119" s="1"/>
      <c r="AI1119" s="1"/>
      <c r="AK1119" s="1"/>
      <c r="AL1119" s="1"/>
      <c r="AN1119" s="1"/>
      <c r="AO1119" s="1"/>
    </row>
    <row r="1120" spans="5:41" ht="12">
      <c r="E1120" s="1"/>
      <c r="G1120" s="1"/>
      <c r="I1120" s="1"/>
      <c r="K1120" s="1"/>
      <c r="M1120" s="1"/>
      <c r="O1120" s="1"/>
      <c r="Q1120" s="1"/>
      <c r="S1120" s="1"/>
      <c r="T1120" s="1"/>
      <c r="V1120" s="1"/>
      <c r="W1120" s="1"/>
      <c r="Y1120" s="1"/>
      <c r="Z1120" s="1"/>
      <c r="AB1120" s="1"/>
      <c r="AC1120" s="1"/>
      <c r="AE1120" s="1"/>
      <c r="AF1120" s="1"/>
      <c r="AH1120" s="1"/>
      <c r="AI1120" s="1"/>
      <c r="AK1120" s="1"/>
      <c r="AL1120" s="1"/>
      <c r="AN1120" s="1"/>
      <c r="AO1120" s="1"/>
    </row>
    <row r="1121" spans="5:41" ht="12">
      <c r="E1121" s="1"/>
      <c r="G1121" s="1"/>
      <c r="I1121" s="1"/>
      <c r="K1121" s="1"/>
      <c r="M1121" s="1"/>
      <c r="O1121" s="1"/>
      <c r="Q1121" s="1"/>
      <c r="S1121" s="1"/>
      <c r="T1121" s="1"/>
      <c r="V1121" s="1"/>
      <c r="W1121" s="1"/>
      <c r="Y1121" s="1"/>
      <c r="Z1121" s="1"/>
      <c r="AB1121" s="1"/>
      <c r="AC1121" s="1"/>
      <c r="AE1121" s="1"/>
      <c r="AF1121" s="1"/>
      <c r="AH1121" s="1"/>
      <c r="AI1121" s="1"/>
      <c r="AK1121" s="1"/>
      <c r="AL1121" s="1"/>
      <c r="AN1121" s="1"/>
      <c r="AO1121" s="1"/>
    </row>
    <row r="1122" spans="5:41" ht="12">
      <c r="E1122" s="1"/>
      <c r="G1122" s="1"/>
      <c r="I1122" s="1"/>
      <c r="K1122" s="1"/>
      <c r="M1122" s="1"/>
      <c r="O1122" s="1"/>
      <c r="Q1122" s="1"/>
      <c r="S1122" s="1"/>
      <c r="T1122" s="1"/>
      <c r="V1122" s="1"/>
      <c r="W1122" s="1"/>
      <c r="Y1122" s="1"/>
      <c r="Z1122" s="1"/>
      <c r="AB1122" s="1"/>
      <c r="AC1122" s="1"/>
      <c r="AE1122" s="1"/>
      <c r="AF1122" s="1"/>
      <c r="AH1122" s="1"/>
      <c r="AI1122" s="1"/>
      <c r="AK1122" s="1"/>
      <c r="AL1122" s="1"/>
      <c r="AN1122" s="1"/>
      <c r="AO1122" s="1"/>
    </row>
    <row r="1123" spans="5:41" ht="12">
      <c r="E1123" s="1"/>
      <c r="G1123" s="1"/>
      <c r="I1123" s="1"/>
      <c r="K1123" s="1"/>
      <c r="M1123" s="1"/>
      <c r="O1123" s="1"/>
      <c r="Q1123" s="1"/>
      <c r="S1123" s="1"/>
      <c r="T1123" s="1"/>
      <c r="V1123" s="1"/>
      <c r="W1123" s="1"/>
      <c r="Y1123" s="1"/>
      <c r="Z1123" s="1"/>
      <c r="AB1123" s="1"/>
      <c r="AC1123" s="1"/>
      <c r="AE1123" s="1"/>
      <c r="AF1123" s="1"/>
      <c r="AH1123" s="1"/>
      <c r="AI1123" s="1"/>
      <c r="AK1123" s="1"/>
      <c r="AL1123" s="1"/>
      <c r="AN1123" s="1"/>
      <c r="AO1123" s="1"/>
    </row>
    <row r="1124" spans="5:41" ht="12">
      <c r="E1124" s="1"/>
      <c r="G1124" s="1"/>
      <c r="I1124" s="1"/>
      <c r="K1124" s="1"/>
      <c r="M1124" s="1"/>
      <c r="O1124" s="1"/>
      <c r="Q1124" s="1"/>
      <c r="S1124" s="1"/>
      <c r="T1124" s="1"/>
      <c r="V1124" s="1"/>
      <c r="W1124" s="1"/>
      <c r="Y1124" s="1"/>
      <c r="Z1124" s="1"/>
      <c r="AB1124" s="1"/>
      <c r="AC1124" s="1"/>
      <c r="AE1124" s="1"/>
      <c r="AF1124" s="1"/>
      <c r="AH1124" s="1"/>
      <c r="AI1124" s="1"/>
      <c r="AK1124" s="1"/>
      <c r="AL1124" s="1"/>
      <c r="AN1124" s="1"/>
      <c r="AO1124" s="1"/>
    </row>
    <row r="1125" spans="5:41" ht="12">
      <c r="E1125" s="1"/>
      <c r="G1125" s="1"/>
      <c r="I1125" s="1"/>
      <c r="K1125" s="1"/>
      <c r="M1125" s="1"/>
      <c r="O1125" s="1"/>
      <c r="Q1125" s="1"/>
      <c r="S1125" s="1"/>
      <c r="T1125" s="1"/>
      <c r="V1125" s="1"/>
      <c r="W1125" s="1"/>
      <c r="Y1125" s="1"/>
      <c r="Z1125" s="1"/>
      <c r="AB1125" s="1"/>
      <c r="AC1125" s="1"/>
      <c r="AE1125" s="1"/>
      <c r="AF1125" s="1"/>
      <c r="AH1125" s="1"/>
      <c r="AI1125" s="1"/>
      <c r="AK1125" s="1"/>
      <c r="AL1125" s="1"/>
      <c r="AN1125" s="1"/>
      <c r="AO1125" s="1"/>
    </row>
    <row r="1126" spans="5:41" ht="12">
      <c r="E1126" s="1"/>
      <c r="G1126" s="1"/>
      <c r="I1126" s="1"/>
      <c r="K1126" s="1"/>
      <c r="M1126" s="1"/>
      <c r="O1126" s="1"/>
      <c r="Q1126" s="1"/>
      <c r="S1126" s="1"/>
      <c r="T1126" s="1"/>
      <c r="V1126" s="1"/>
      <c r="W1126" s="1"/>
      <c r="Y1126" s="1"/>
      <c r="Z1126" s="1"/>
      <c r="AB1126" s="1"/>
      <c r="AC1126" s="1"/>
      <c r="AE1126" s="1"/>
      <c r="AF1126" s="1"/>
      <c r="AH1126" s="1"/>
      <c r="AI1126" s="1"/>
      <c r="AK1126" s="1"/>
      <c r="AL1126" s="1"/>
      <c r="AN1126" s="1"/>
      <c r="AO1126" s="1"/>
    </row>
    <row r="1127" spans="5:41" ht="12">
      <c r="E1127" s="1"/>
      <c r="G1127" s="1"/>
      <c r="I1127" s="1"/>
      <c r="K1127" s="1"/>
      <c r="M1127" s="1"/>
      <c r="O1127" s="1"/>
      <c r="Q1127" s="1"/>
      <c r="S1127" s="1"/>
      <c r="T1127" s="1"/>
      <c r="V1127" s="1"/>
      <c r="W1127" s="1"/>
      <c r="Y1127" s="1"/>
      <c r="Z1127" s="1"/>
      <c r="AB1127" s="1"/>
      <c r="AC1127" s="1"/>
      <c r="AE1127" s="1"/>
      <c r="AF1127" s="1"/>
      <c r="AH1127" s="1"/>
      <c r="AI1127" s="1"/>
      <c r="AK1127" s="1"/>
      <c r="AL1127" s="1"/>
      <c r="AN1127" s="1"/>
      <c r="AO1127" s="1"/>
    </row>
    <row r="1128" spans="5:41" ht="12">
      <c r="E1128" s="1"/>
      <c r="G1128" s="1"/>
      <c r="I1128" s="1"/>
      <c r="K1128" s="1"/>
      <c r="M1128" s="1"/>
      <c r="O1128" s="1"/>
      <c r="Q1128" s="1"/>
      <c r="S1128" s="1"/>
      <c r="T1128" s="1"/>
      <c r="V1128" s="1"/>
      <c r="W1128" s="1"/>
      <c r="Y1128" s="1"/>
      <c r="Z1128" s="1"/>
      <c r="AB1128" s="1"/>
      <c r="AC1128" s="1"/>
      <c r="AE1128" s="1"/>
      <c r="AF1128" s="1"/>
      <c r="AH1128" s="1"/>
      <c r="AI1128" s="1"/>
      <c r="AK1128" s="1"/>
      <c r="AL1128" s="1"/>
      <c r="AN1128" s="1"/>
      <c r="AO1128" s="1"/>
    </row>
    <row r="1129" spans="5:41" ht="12">
      <c r="E1129" s="1"/>
      <c r="G1129" s="1"/>
      <c r="I1129" s="1"/>
      <c r="K1129" s="1"/>
      <c r="M1129" s="1"/>
      <c r="O1129" s="1"/>
      <c r="Q1129" s="1"/>
      <c r="S1129" s="1"/>
      <c r="T1129" s="1"/>
      <c r="V1129" s="1"/>
      <c r="W1129" s="1"/>
      <c r="Y1129" s="1"/>
      <c r="Z1129" s="1"/>
      <c r="AB1129" s="1"/>
      <c r="AC1129" s="1"/>
      <c r="AE1129" s="1"/>
      <c r="AF1129" s="1"/>
      <c r="AH1129" s="1"/>
      <c r="AI1129" s="1"/>
      <c r="AK1129" s="1"/>
      <c r="AL1129" s="1"/>
      <c r="AN1129" s="1"/>
      <c r="AO1129" s="1"/>
    </row>
    <row r="1130" spans="5:41" ht="12">
      <c r="E1130" s="1"/>
      <c r="G1130" s="1"/>
      <c r="I1130" s="1"/>
      <c r="K1130" s="1"/>
      <c r="M1130" s="1"/>
      <c r="O1130" s="1"/>
      <c r="Q1130" s="1"/>
      <c r="S1130" s="1"/>
      <c r="T1130" s="1"/>
      <c r="V1130" s="1"/>
      <c r="W1130" s="1"/>
      <c r="Y1130" s="1"/>
      <c r="Z1130" s="1"/>
      <c r="AB1130" s="1"/>
      <c r="AC1130" s="1"/>
      <c r="AE1130" s="1"/>
      <c r="AF1130" s="1"/>
      <c r="AH1130" s="1"/>
      <c r="AI1130" s="1"/>
      <c r="AK1130" s="1"/>
      <c r="AL1130" s="1"/>
      <c r="AN1130" s="1"/>
      <c r="AO1130" s="1"/>
    </row>
    <row r="1131" spans="5:41" ht="12">
      <c r="E1131" s="1"/>
      <c r="G1131" s="1"/>
      <c r="I1131" s="1"/>
      <c r="K1131" s="1"/>
      <c r="M1131" s="1"/>
      <c r="O1131" s="1"/>
      <c r="Q1131" s="1"/>
      <c r="S1131" s="1"/>
      <c r="T1131" s="1"/>
      <c r="V1131" s="1"/>
      <c r="W1131" s="1"/>
      <c r="Y1131" s="1"/>
      <c r="Z1131" s="1"/>
      <c r="AB1131" s="1"/>
      <c r="AC1131" s="1"/>
      <c r="AE1131" s="1"/>
      <c r="AF1131" s="1"/>
      <c r="AH1131" s="1"/>
      <c r="AI1131" s="1"/>
      <c r="AK1131" s="1"/>
      <c r="AL1131" s="1"/>
      <c r="AN1131" s="1"/>
      <c r="AO1131" s="1"/>
    </row>
    <row r="1132" spans="5:41" ht="12">
      <c r="E1132" s="1"/>
      <c r="G1132" s="1"/>
      <c r="I1132" s="1"/>
      <c r="K1132" s="1"/>
      <c r="M1132" s="1"/>
      <c r="O1132" s="1"/>
      <c r="Q1132" s="1"/>
      <c r="S1132" s="1"/>
      <c r="T1132" s="1"/>
      <c r="V1132" s="1"/>
      <c r="W1132" s="1"/>
      <c r="Y1132" s="1"/>
      <c r="Z1132" s="1"/>
      <c r="AB1132" s="1"/>
      <c r="AC1132" s="1"/>
      <c r="AE1132" s="1"/>
      <c r="AF1132" s="1"/>
      <c r="AH1132" s="1"/>
      <c r="AI1132" s="1"/>
      <c r="AK1132" s="1"/>
      <c r="AL1132" s="1"/>
      <c r="AN1132" s="1"/>
      <c r="AO1132" s="1"/>
    </row>
    <row r="1133" spans="5:41" ht="12">
      <c r="E1133" s="1"/>
      <c r="G1133" s="1"/>
      <c r="I1133" s="1"/>
      <c r="K1133" s="1"/>
      <c r="M1133" s="1"/>
      <c r="O1133" s="1"/>
      <c r="Q1133" s="1"/>
      <c r="S1133" s="1"/>
      <c r="T1133" s="1"/>
      <c r="V1133" s="1"/>
      <c r="W1133" s="1"/>
      <c r="Y1133" s="1"/>
      <c r="Z1133" s="1"/>
      <c r="AB1133" s="1"/>
      <c r="AC1133" s="1"/>
      <c r="AE1133" s="1"/>
      <c r="AF1133" s="1"/>
      <c r="AH1133" s="1"/>
      <c r="AI1133" s="1"/>
      <c r="AK1133" s="1"/>
      <c r="AL1133" s="1"/>
      <c r="AN1133" s="1"/>
      <c r="AO1133" s="1"/>
    </row>
    <row r="1134" spans="5:41" ht="12">
      <c r="E1134" s="1"/>
      <c r="G1134" s="1"/>
      <c r="I1134" s="1"/>
      <c r="K1134" s="1"/>
      <c r="M1134" s="1"/>
      <c r="O1134" s="1"/>
      <c r="Q1134" s="1"/>
      <c r="S1134" s="1"/>
      <c r="T1134" s="1"/>
      <c r="V1134" s="1"/>
      <c r="W1134" s="1"/>
      <c r="Y1134" s="1"/>
      <c r="Z1134" s="1"/>
      <c r="AB1134" s="1"/>
      <c r="AC1134" s="1"/>
      <c r="AE1134" s="1"/>
      <c r="AF1134" s="1"/>
      <c r="AH1134" s="1"/>
      <c r="AI1134" s="1"/>
      <c r="AK1134" s="1"/>
      <c r="AL1134" s="1"/>
      <c r="AN1134" s="1"/>
      <c r="AO1134" s="1"/>
    </row>
    <row r="1135" spans="5:41" ht="12">
      <c r="E1135" s="1"/>
      <c r="G1135" s="1"/>
      <c r="I1135" s="1"/>
      <c r="K1135" s="1"/>
      <c r="M1135" s="1"/>
      <c r="O1135" s="1"/>
      <c r="Q1135" s="1"/>
      <c r="S1135" s="1"/>
      <c r="T1135" s="1"/>
      <c r="V1135" s="1"/>
      <c r="W1135" s="1"/>
      <c r="Y1135" s="1"/>
      <c r="Z1135" s="1"/>
      <c r="AB1135" s="1"/>
      <c r="AC1135" s="1"/>
      <c r="AE1135" s="1"/>
      <c r="AF1135" s="1"/>
      <c r="AH1135" s="1"/>
      <c r="AI1135" s="1"/>
      <c r="AK1135" s="1"/>
      <c r="AL1135" s="1"/>
      <c r="AN1135" s="1"/>
      <c r="AO1135" s="1"/>
    </row>
    <row r="1136" spans="5:41" ht="12">
      <c r="E1136" s="1"/>
      <c r="G1136" s="1"/>
      <c r="I1136" s="1"/>
      <c r="K1136" s="1"/>
      <c r="M1136" s="1"/>
      <c r="O1136" s="1"/>
      <c r="Q1136" s="1"/>
      <c r="S1136" s="1"/>
      <c r="T1136" s="1"/>
      <c r="V1136" s="1"/>
      <c r="W1136" s="1"/>
      <c r="Y1136" s="1"/>
      <c r="Z1136" s="1"/>
      <c r="AB1136" s="1"/>
      <c r="AC1136" s="1"/>
      <c r="AE1136" s="1"/>
      <c r="AF1136" s="1"/>
      <c r="AH1136" s="1"/>
      <c r="AI1136" s="1"/>
      <c r="AK1136" s="1"/>
      <c r="AL1136" s="1"/>
      <c r="AN1136" s="1"/>
      <c r="AO1136" s="1"/>
    </row>
    <row r="1137" spans="5:41" ht="12">
      <c r="E1137" s="1"/>
      <c r="G1137" s="1"/>
      <c r="I1137" s="1"/>
      <c r="K1137" s="1"/>
      <c r="M1137" s="1"/>
      <c r="O1137" s="1"/>
      <c r="Q1137" s="1"/>
      <c r="S1137" s="1"/>
      <c r="T1137" s="1"/>
      <c r="V1137" s="1"/>
      <c r="W1137" s="1"/>
      <c r="Y1137" s="1"/>
      <c r="Z1137" s="1"/>
      <c r="AB1137" s="1"/>
      <c r="AC1137" s="1"/>
      <c r="AE1137" s="1"/>
      <c r="AF1137" s="1"/>
      <c r="AH1137" s="1"/>
      <c r="AI1137" s="1"/>
      <c r="AK1137" s="1"/>
      <c r="AL1137" s="1"/>
      <c r="AN1137" s="1"/>
      <c r="AO1137" s="1"/>
    </row>
    <row r="1138" spans="5:41" ht="12">
      <c r="E1138" s="1"/>
      <c r="G1138" s="1"/>
      <c r="I1138" s="1"/>
      <c r="K1138" s="1"/>
      <c r="M1138" s="1"/>
      <c r="O1138" s="1"/>
      <c r="Q1138" s="1"/>
      <c r="S1138" s="1"/>
      <c r="T1138" s="1"/>
      <c r="V1138" s="1"/>
      <c r="W1138" s="1"/>
      <c r="Y1138" s="1"/>
      <c r="Z1138" s="1"/>
      <c r="AB1138" s="1"/>
      <c r="AC1138" s="1"/>
      <c r="AE1138" s="1"/>
      <c r="AF1138" s="1"/>
      <c r="AH1138" s="1"/>
      <c r="AI1138" s="1"/>
      <c r="AK1138" s="1"/>
      <c r="AL1138" s="1"/>
      <c r="AN1138" s="1"/>
      <c r="AO1138" s="1"/>
    </row>
    <row r="1139" spans="5:41" ht="12">
      <c r="E1139" s="1"/>
      <c r="G1139" s="1"/>
      <c r="I1139" s="1"/>
      <c r="K1139" s="1"/>
      <c r="M1139" s="1"/>
      <c r="O1139" s="1"/>
      <c r="Q1139" s="1"/>
      <c r="S1139" s="1"/>
      <c r="T1139" s="1"/>
      <c r="V1139" s="1"/>
      <c r="W1139" s="1"/>
      <c r="Y1139" s="1"/>
      <c r="Z1139" s="1"/>
      <c r="AB1139" s="1"/>
      <c r="AC1139" s="1"/>
      <c r="AE1139" s="1"/>
      <c r="AF1139" s="1"/>
      <c r="AH1139" s="1"/>
      <c r="AI1139" s="1"/>
      <c r="AK1139" s="1"/>
      <c r="AL1139" s="1"/>
      <c r="AN1139" s="1"/>
      <c r="AO1139" s="1"/>
    </row>
    <row r="1140" spans="5:41" ht="12">
      <c r="E1140" s="1"/>
      <c r="G1140" s="1"/>
      <c r="I1140" s="1"/>
      <c r="K1140" s="1"/>
      <c r="M1140" s="1"/>
      <c r="O1140" s="1"/>
      <c r="Q1140" s="1"/>
      <c r="S1140" s="1"/>
      <c r="T1140" s="1"/>
      <c r="V1140" s="1"/>
      <c r="W1140" s="1"/>
      <c r="Y1140" s="1"/>
      <c r="Z1140" s="1"/>
      <c r="AB1140" s="1"/>
      <c r="AC1140" s="1"/>
      <c r="AE1140" s="1"/>
      <c r="AF1140" s="1"/>
      <c r="AH1140" s="1"/>
      <c r="AI1140" s="1"/>
      <c r="AK1140" s="1"/>
      <c r="AL1140" s="1"/>
      <c r="AN1140" s="1"/>
      <c r="AO1140" s="1"/>
    </row>
    <row r="1141" spans="5:41" ht="12">
      <c r="E1141" s="1"/>
      <c r="G1141" s="1"/>
      <c r="I1141" s="1"/>
      <c r="K1141" s="1"/>
      <c r="M1141" s="1"/>
      <c r="O1141" s="1"/>
      <c r="Q1141" s="1"/>
      <c r="S1141" s="1"/>
      <c r="T1141" s="1"/>
      <c r="V1141" s="1"/>
      <c r="W1141" s="1"/>
      <c r="Y1141" s="1"/>
      <c r="Z1141" s="1"/>
      <c r="AB1141" s="1"/>
      <c r="AC1141" s="1"/>
      <c r="AE1141" s="1"/>
      <c r="AF1141" s="1"/>
      <c r="AH1141" s="1"/>
      <c r="AI1141" s="1"/>
      <c r="AK1141" s="1"/>
      <c r="AL1141" s="1"/>
      <c r="AN1141" s="1"/>
      <c r="AO1141" s="1"/>
    </row>
    <row r="1142" spans="5:41" ht="12">
      <c r="E1142" s="1"/>
      <c r="G1142" s="1"/>
      <c r="I1142" s="1"/>
      <c r="K1142" s="1"/>
      <c r="M1142" s="1"/>
      <c r="O1142" s="1"/>
      <c r="Q1142" s="1"/>
      <c r="S1142" s="1"/>
      <c r="T1142" s="1"/>
      <c r="V1142" s="1"/>
      <c r="W1142" s="1"/>
      <c r="Y1142" s="1"/>
      <c r="Z1142" s="1"/>
      <c r="AB1142" s="1"/>
      <c r="AC1142" s="1"/>
      <c r="AE1142" s="1"/>
      <c r="AF1142" s="1"/>
      <c r="AH1142" s="1"/>
      <c r="AI1142" s="1"/>
      <c r="AK1142" s="1"/>
      <c r="AL1142" s="1"/>
      <c r="AN1142" s="1"/>
      <c r="AO1142" s="1"/>
    </row>
    <row r="1143" spans="5:41" ht="12">
      <c r="E1143" s="1"/>
      <c r="G1143" s="1"/>
      <c r="I1143" s="1"/>
      <c r="K1143" s="1"/>
      <c r="M1143" s="1"/>
      <c r="O1143" s="1"/>
      <c r="Q1143" s="1"/>
      <c r="S1143" s="1"/>
      <c r="T1143" s="1"/>
      <c r="V1143" s="1"/>
      <c r="W1143" s="1"/>
      <c r="Y1143" s="1"/>
      <c r="Z1143" s="1"/>
      <c r="AB1143" s="1"/>
      <c r="AC1143" s="1"/>
      <c r="AE1143" s="1"/>
      <c r="AF1143" s="1"/>
      <c r="AH1143" s="1"/>
      <c r="AI1143" s="1"/>
      <c r="AK1143" s="1"/>
      <c r="AL1143" s="1"/>
      <c r="AN1143" s="1"/>
      <c r="AO1143" s="1"/>
    </row>
    <row r="1144" spans="5:41" ht="12">
      <c r="E1144" s="1"/>
      <c r="G1144" s="1"/>
      <c r="I1144" s="1"/>
      <c r="K1144" s="1"/>
      <c r="M1144" s="1"/>
      <c r="O1144" s="1"/>
      <c r="Q1144" s="1"/>
      <c r="S1144" s="1"/>
      <c r="T1144" s="1"/>
      <c r="V1144" s="1"/>
      <c r="W1144" s="1"/>
      <c r="Y1144" s="1"/>
      <c r="Z1144" s="1"/>
      <c r="AB1144" s="1"/>
      <c r="AC1144" s="1"/>
      <c r="AE1144" s="1"/>
      <c r="AF1144" s="1"/>
      <c r="AH1144" s="1"/>
      <c r="AI1144" s="1"/>
      <c r="AK1144" s="1"/>
      <c r="AL1144" s="1"/>
      <c r="AN1144" s="1"/>
      <c r="AO1144" s="1"/>
    </row>
    <row r="1145" spans="5:41" ht="12">
      <c r="E1145" s="1"/>
      <c r="G1145" s="1"/>
      <c r="I1145" s="1"/>
      <c r="K1145" s="1"/>
      <c r="M1145" s="1"/>
      <c r="O1145" s="1"/>
      <c r="Q1145" s="1"/>
      <c r="S1145" s="1"/>
      <c r="T1145" s="1"/>
      <c r="V1145" s="1"/>
      <c r="W1145" s="1"/>
      <c r="Y1145" s="1"/>
      <c r="Z1145" s="1"/>
      <c r="AB1145" s="1"/>
      <c r="AC1145" s="1"/>
      <c r="AE1145" s="1"/>
      <c r="AF1145" s="1"/>
      <c r="AH1145" s="1"/>
      <c r="AI1145" s="1"/>
      <c r="AK1145" s="1"/>
      <c r="AL1145" s="1"/>
      <c r="AN1145" s="1"/>
      <c r="AO1145" s="1"/>
    </row>
    <row r="1146" spans="5:41" ht="12">
      <c r="E1146" s="1"/>
      <c r="G1146" s="1"/>
      <c r="I1146" s="1"/>
      <c r="K1146" s="1"/>
      <c r="M1146" s="1"/>
      <c r="O1146" s="1"/>
      <c r="Q1146" s="1"/>
      <c r="S1146" s="1"/>
      <c r="T1146" s="1"/>
      <c r="V1146" s="1"/>
      <c r="W1146" s="1"/>
      <c r="Y1146" s="1"/>
      <c r="Z1146" s="1"/>
      <c r="AB1146" s="1"/>
      <c r="AC1146" s="1"/>
      <c r="AE1146" s="1"/>
      <c r="AF1146" s="1"/>
      <c r="AH1146" s="1"/>
      <c r="AI1146" s="1"/>
      <c r="AK1146" s="1"/>
      <c r="AL1146" s="1"/>
      <c r="AN1146" s="1"/>
      <c r="AO1146" s="1"/>
    </row>
    <row r="1147" spans="5:41" ht="12">
      <c r="E1147" s="1"/>
      <c r="G1147" s="1"/>
      <c r="I1147" s="1"/>
      <c r="K1147" s="1"/>
      <c r="M1147" s="1"/>
      <c r="O1147" s="1"/>
      <c r="Q1147" s="1"/>
      <c r="S1147" s="1"/>
      <c r="T1147" s="1"/>
      <c r="V1147" s="1"/>
      <c r="W1147" s="1"/>
      <c r="Y1147" s="1"/>
      <c r="Z1147" s="1"/>
      <c r="AB1147" s="1"/>
      <c r="AC1147" s="1"/>
      <c r="AE1147" s="1"/>
      <c r="AF1147" s="1"/>
      <c r="AH1147" s="1"/>
      <c r="AI1147" s="1"/>
      <c r="AK1147" s="1"/>
      <c r="AL1147" s="1"/>
      <c r="AN1147" s="1"/>
      <c r="AO1147" s="1"/>
    </row>
    <row r="1148" spans="5:41" ht="12">
      <c r="E1148" s="1"/>
      <c r="G1148" s="1"/>
      <c r="I1148" s="1"/>
      <c r="K1148" s="1"/>
      <c r="M1148" s="1"/>
      <c r="O1148" s="1"/>
      <c r="Q1148" s="1"/>
      <c r="S1148" s="1"/>
      <c r="T1148" s="1"/>
      <c r="V1148" s="1"/>
      <c r="W1148" s="1"/>
      <c r="Y1148" s="1"/>
      <c r="Z1148" s="1"/>
      <c r="AB1148" s="1"/>
      <c r="AC1148" s="1"/>
      <c r="AE1148" s="1"/>
      <c r="AF1148" s="1"/>
      <c r="AH1148" s="1"/>
      <c r="AI1148" s="1"/>
      <c r="AK1148" s="1"/>
      <c r="AL1148" s="1"/>
      <c r="AN1148" s="1"/>
      <c r="AO1148" s="1"/>
    </row>
    <row r="1149" spans="5:41" ht="12">
      <c r="E1149" s="1"/>
      <c r="G1149" s="1"/>
      <c r="I1149" s="1"/>
      <c r="K1149" s="1"/>
      <c r="M1149" s="1"/>
      <c r="O1149" s="1"/>
      <c r="Q1149" s="1"/>
      <c r="S1149" s="1"/>
      <c r="T1149" s="1"/>
      <c r="V1149" s="1"/>
      <c r="W1149" s="1"/>
      <c r="Y1149" s="1"/>
      <c r="Z1149" s="1"/>
      <c r="AB1149" s="1"/>
      <c r="AC1149" s="1"/>
      <c r="AE1149" s="1"/>
      <c r="AF1149" s="1"/>
      <c r="AH1149" s="1"/>
      <c r="AI1149" s="1"/>
      <c r="AK1149" s="1"/>
      <c r="AL1149" s="1"/>
      <c r="AN1149" s="1"/>
      <c r="AO1149" s="1"/>
    </row>
    <row r="1150" spans="5:41" ht="12">
      <c r="E1150" s="1"/>
      <c r="G1150" s="1"/>
      <c r="I1150" s="1"/>
      <c r="K1150" s="1"/>
      <c r="M1150" s="1"/>
      <c r="O1150" s="1"/>
      <c r="Q1150" s="1"/>
      <c r="S1150" s="1"/>
      <c r="T1150" s="1"/>
      <c r="V1150" s="1"/>
      <c r="W1150" s="1"/>
      <c r="Y1150" s="1"/>
      <c r="Z1150" s="1"/>
      <c r="AB1150" s="1"/>
      <c r="AC1150" s="1"/>
      <c r="AE1150" s="1"/>
      <c r="AF1150" s="1"/>
      <c r="AH1150" s="1"/>
      <c r="AI1150" s="1"/>
      <c r="AK1150" s="1"/>
      <c r="AL1150" s="1"/>
      <c r="AN1150" s="1"/>
      <c r="AO1150" s="1"/>
    </row>
    <row r="1151" spans="5:41" ht="12">
      <c r="E1151" s="1"/>
      <c r="G1151" s="1"/>
      <c r="I1151" s="1"/>
      <c r="K1151" s="1"/>
      <c r="M1151" s="1"/>
      <c r="O1151" s="1"/>
      <c r="Q1151" s="1"/>
      <c r="S1151" s="1"/>
      <c r="T1151" s="1"/>
      <c r="V1151" s="1"/>
      <c r="W1151" s="1"/>
      <c r="Y1151" s="1"/>
      <c r="Z1151" s="1"/>
      <c r="AB1151" s="1"/>
      <c r="AC1151" s="1"/>
      <c r="AE1151" s="1"/>
      <c r="AF1151" s="1"/>
      <c r="AH1151" s="1"/>
      <c r="AI1151" s="1"/>
      <c r="AK1151" s="1"/>
      <c r="AL1151" s="1"/>
      <c r="AN1151" s="1"/>
      <c r="AO1151" s="1"/>
    </row>
    <row r="1152" spans="5:41" ht="12">
      <c r="E1152" s="1"/>
      <c r="G1152" s="1"/>
      <c r="I1152" s="1"/>
      <c r="K1152" s="1"/>
      <c r="M1152" s="1"/>
      <c r="O1152" s="1"/>
      <c r="Q1152" s="1"/>
      <c r="S1152" s="1"/>
      <c r="T1152" s="1"/>
      <c r="V1152" s="1"/>
      <c r="W1152" s="1"/>
      <c r="Y1152" s="1"/>
      <c r="Z1152" s="1"/>
      <c r="AB1152" s="1"/>
      <c r="AC1152" s="1"/>
      <c r="AE1152" s="1"/>
      <c r="AF1152" s="1"/>
      <c r="AH1152" s="1"/>
      <c r="AI1152" s="1"/>
      <c r="AK1152" s="1"/>
      <c r="AL1152" s="1"/>
      <c r="AN1152" s="1"/>
      <c r="AO1152" s="1"/>
    </row>
    <row r="1153" spans="5:41" ht="12">
      <c r="E1153" s="1"/>
      <c r="G1153" s="1"/>
      <c r="I1153" s="1"/>
      <c r="K1153" s="1"/>
      <c r="M1153" s="1"/>
      <c r="O1153" s="1"/>
      <c r="Q1153" s="1"/>
      <c r="S1153" s="1"/>
      <c r="T1153" s="1"/>
      <c r="V1153" s="1"/>
      <c r="W1153" s="1"/>
      <c r="Y1153" s="1"/>
      <c r="Z1153" s="1"/>
      <c r="AB1153" s="1"/>
      <c r="AC1153" s="1"/>
      <c r="AE1153" s="1"/>
      <c r="AF1153" s="1"/>
      <c r="AH1153" s="1"/>
      <c r="AI1153" s="1"/>
      <c r="AK1153" s="1"/>
      <c r="AL1153" s="1"/>
      <c r="AN1153" s="1"/>
      <c r="AO1153" s="1"/>
    </row>
    <row r="1154" spans="5:41" ht="12">
      <c r="E1154" s="1"/>
      <c r="G1154" s="1"/>
      <c r="I1154" s="1"/>
      <c r="K1154" s="1"/>
      <c r="M1154" s="1"/>
      <c r="O1154" s="1"/>
      <c r="Q1154" s="1"/>
      <c r="S1154" s="1"/>
      <c r="T1154" s="1"/>
      <c r="V1154" s="1"/>
      <c r="W1154" s="1"/>
      <c r="Y1154" s="1"/>
      <c r="Z1154" s="1"/>
      <c r="AB1154" s="1"/>
      <c r="AC1154" s="1"/>
      <c r="AE1154" s="1"/>
      <c r="AF1154" s="1"/>
      <c r="AH1154" s="1"/>
      <c r="AI1154" s="1"/>
      <c r="AK1154" s="1"/>
      <c r="AL1154" s="1"/>
      <c r="AN1154" s="1"/>
      <c r="AO1154" s="1"/>
    </row>
    <row r="1155" spans="5:41" ht="12">
      <c r="E1155" s="1"/>
      <c r="G1155" s="1"/>
      <c r="I1155" s="1"/>
      <c r="K1155" s="1"/>
      <c r="M1155" s="1"/>
      <c r="O1155" s="1"/>
      <c r="Q1155" s="1"/>
      <c r="S1155" s="1"/>
      <c r="T1155" s="1"/>
      <c r="V1155" s="1"/>
      <c r="W1155" s="1"/>
      <c r="Y1155" s="1"/>
      <c r="Z1155" s="1"/>
      <c r="AB1155" s="1"/>
      <c r="AC1155" s="1"/>
      <c r="AE1155" s="1"/>
      <c r="AF1155" s="1"/>
      <c r="AH1155" s="1"/>
      <c r="AI1155" s="1"/>
      <c r="AK1155" s="1"/>
      <c r="AL1155" s="1"/>
      <c r="AN1155" s="1"/>
      <c r="AO1155" s="1"/>
    </row>
    <row r="1156" spans="5:41" ht="12">
      <c r="E1156" s="1"/>
      <c r="G1156" s="1"/>
      <c r="I1156" s="1"/>
      <c r="K1156" s="1"/>
      <c r="M1156" s="1"/>
      <c r="O1156" s="1"/>
      <c r="Q1156" s="1"/>
      <c r="S1156" s="1"/>
      <c r="T1156" s="1"/>
      <c r="V1156" s="1"/>
      <c r="W1156" s="1"/>
      <c r="Y1156" s="1"/>
      <c r="Z1156" s="1"/>
      <c r="AB1156" s="1"/>
      <c r="AC1156" s="1"/>
      <c r="AE1156" s="1"/>
      <c r="AF1156" s="1"/>
      <c r="AH1156" s="1"/>
      <c r="AI1156" s="1"/>
      <c r="AK1156" s="1"/>
      <c r="AL1156" s="1"/>
      <c r="AN1156" s="1"/>
      <c r="AO1156" s="1"/>
    </row>
    <row r="1157" spans="5:41" ht="12">
      <c r="E1157" s="1"/>
      <c r="G1157" s="1"/>
      <c r="I1157" s="1"/>
      <c r="K1157" s="1"/>
      <c r="M1157" s="1"/>
      <c r="O1157" s="1"/>
      <c r="Q1157" s="1"/>
      <c r="S1157" s="1"/>
      <c r="T1157" s="1"/>
      <c r="V1157" s="1"/>
      <c r="W1157" s="1"/>
      <c r="Y1157" s="1"/>
      <c r="Z1157" s="1"/>
      <c r="AB1157" s="1"/>
      <c r="AC1157" s="1"/>
      <c r="AE1157" s="1"/>
      <c r="AF1157" s="1"/>
      <c r="AH1157" s="1"/>
      <c r="AI1157" s="1"/>
      <c r="AK1157" s="1"/>
      <c r="AL1157" s="1"/>
      <c r="AN1157" s="1"/>
      <c r="AO1157" s="1"/>
    </row>
    <row r="1158" spans="5:41" ht="12">
      <c r="E1158" s="1"/>
      <c r="G1158" s="1"/>
      <c r="I1158" s="1"/>
      <c r="K1158" s="1"/>
      <c r="M1158" s="1"/>
      <c r="O1158" s="1"/>
      <c r="Q1158" s="1"/>
      <c r="S1158" s="1"/>
      <c r="T1158" s="1"/>
      <c r="V1158" s="1"/>
      <c r="W1158" s="1"/>
      <c r="Y1158" s="1"/>
      <c r="Z1158" s="1"/>
      <c r="AB1158" s="1"/>
      <c r="AC1158" s="1"/>
      <c r="AE1158" s="1"/>
      <c r="AF1158" s="1"/>
      <c r="AH1158" s="1"/>
      <c r="AI1158" s="1"/>
      <c r="AK1158" s="1"/>
      <c r="AL1158" s="1"/>
      <c r="AN1158" s="1"/>
      <c r="AO1158" s="1"/>
    </row>
    <row r="1159" spans="5:41" ht="12">
      <c r="E1159" s="1"/>
      <c r="G1159" s="1"/>
      <c r="I1159" s="1"/>
      <c r="K1159" s="1"/>
      <c r="M1159" s="1"/>
      <c r="O1159" s="1"/>
      <c r="Q1159" s="1"/>
      <c r="S1159" s="1"/>
      <c r="T1159" s="1"/>
      <c r="V1159" s="1"/>
      <c r="W1159" s="1"/>
      <c r="Y1159" s="1"/>
      <c r="Z1159" s="1"/>
      <c r="AB1159" s="1"/>
      <c r="AC1159" s="1"/>
      <c r="AE1159" s="1"/>
      <c r="AF1159" s="1"/>
      <c r="AH1159" s="1"/>
      <c r="AI1159" s="1"/>
      <c r="AK1159" s="1"/>
      <c r="AL1159" s="1"/>
      <c r="AN1159" s="1"/>
      <c r="AO1159" s="1"/>
    </row>
    <row r="1160" spans="5:41" ht="12">
      <c r="E1160" s="1"/>
      <c r="G1160" s="1"/>
      <c r="I1160" s="1"/>
      <c r="K1160" s="1"/>
      <c r="M1160" s="1"/>
      <c r="O1160" s="1"/>
      <c r="Q1160" s="1"/>
      <c r="S1160" s="1"/>
      <c r="T1160" s="1"/>
      <c r="V1160" s="1"/>
      <c r="W1160" s="1"/>
      <c r="Y1160" s="1"/>
      <c r="Z1160" s="1"/>
      <c r="AB1160" s="1"/>
      <c r="AC1160" s="1"/>
      <c r="AE1160" s="1"/>
      <c r="AF1160" s="1"/>
      <c r="AH1160" s="1"/>
      <c r="AI1160" s="1"/>
      <c r="AK1160" s="1"/>
      <c r="AL1160" s="1"/>
      <c r="AN1160" s="1"/>
      <c r="AO1160" s="1"/>
    </row>
    <row r="1161" spans="5:41" ht="12">
      <c r="E1161" s="1"/>
      <c r="G1161" s="1"/>
      <c r="I1161" s="1"/>
      <c r="K1161" s="1"/>
      <c r="M1161" s="1"/>
      <c r="O1161" s="1"/>
      <c r="Q1161" s="1"/>
      <c r="S1161" s="1"/>
      <c r="T1161" s="1"/>
      <c r="V1161" s="1"/>
      <c r="W1161" s="1"/>
      <c r="Y1161" s="1"/>
      <c r="Z1161" s="1"/>
      <c r="AB1161" s="1"/>
      <c r="AC1161" s="1"/>
      <c r="AE1161" s="1"/>
      <c r="AF1161" s="1"/>
      <c r="AH1161" s="1"/>
      <c r="AI1161" s="1"/>
      <c r="AK1161" s="1"/>
      <c r="AL1161" s="1"/>
      <c r="AN1161" s="1"/>
      <c r="AO1161" s="1"/>
    </row>
    <row r="1162" spans="5:41" ht="12">
      <c r="E1162" s="1"/>
      <c r="G1162" s="1"/>
      <c r="I1162" s="1"/>
      <c r="K1162" s="1"/>
      <c r="M1162" s="1"/>
      <c r="O1162" s="1"/>
      <c r="Q1162" s="1"/>
      <c r="S1162" s="1"/>
      <c r="T1162" s="1"/>
      <c r="V1162" s="1"/>
      <c r="W1162" s="1"/>
      <c r="Y1162" s="1"/>
      <c r="Z1162" s="1"/>
      <c r="AB1162" s="1"/>
      <c r="AC1162" s="1"/>
      <c r="AE1162" s="1"/>
      <c r="AF1162" s="1"/>
      <c r="AH1162" s="1"/>
      <c r="AI1162" s="1"/>
      <c r="AK1162" s="1"/>
      <c r="AL1162" s="1"/>
      <c r="AN1162" s="1"/>
      <c r="AO1162" s="1"/>
    </row>
    <row r="1163" spans="5:41" ht="12">
      <c r="E1163" s="1"/>
      <c r="G1163" s="1"/>
      <c r="I1163" s="1"/>
      <c r="K1163" s="1"/>
      <c r="M1163" s="1"/>
      <c r="O1163" s="1"/>
      <c r="Q1163" s="1"/>
      <c r="S1163" s="1"/>
      <c r="T1163" s="1"/>
      <c r="V1163" s="1"/>
      <c r="W1163" s="1"/>
      <c r="Y1163" s="1"/>
      <c r="Z1163" s="1"/>
      <c r="AB1163" s="1"/>
      <c r="AC1163" s="1"/>
      <c r="AE1163" s="1"/>
      <c r="AF1163" s="1"/>
      <c r="AH1163" s="1"/>
      <c r="AI1163" s="1"/>
      <c r="AK1163" s="1"/>
      <c r="AL1163" s="1"/>
      <c r="AN1163" s="1"/>
      <c r="AO1163" s="1"/>
    </row>
    <row r="1164" spans="5:41" ht="12">
      <c r="E1164" s="1"/>
      <c r="G1164" s="1"/>
      <c r="I1164" s="1"/>
      <c r="K1164" s="1"/>
      <c r="M1164" s="1"/>
      <c r="O1164" s="1"/>
      <c r="Q1164" s="1"/>
      <c r="S1164" s="1"/>
      <c r="T1164" s="1"/>
      <c r="V1164" s="1"/>
      <c r="W1164" s="1"/>
      <c r="Y1164" s="1"/>
      <c r="Z1164" s="1"/>
      <c r="AB1164" s="1"/>
      <c r="AC1164" s="1"/>
      <c r="AE1164" s="1"/>
      <c r="AF1164" s="1"/>
      <c r="AH1164" s="1"/>
      <c r="AI1164" s="1"/>
      <c r="AK1164" s="1"/>
      <c r="AL1164" s="1"/>
      <c r="AN1164" s="1"/>
      <c r="AO1164" s="1"/>
    </row>
    <row r="1165" spans="5:41" ht="12">
      <c r="E1165" s="1"/>
      <c r="G1165" s="1"/>
      <c r="I1165" s="1"/>
      <c r="K1165" s="1"/>
      <c r="M1165" s="1"/>
      <c r="O1165" s="1"/>
      <c r="Q1165" s="1"/>
      <c r="S1165" s="1"/>
      <c r="T1165" s="1"/>
      <c r="V1165" s="1"/>
      <c r="W1165" s="1"/>
      <c r="Y1165" s="1"/>
      <c r="Z1165" s="1"/>
      <c r="AB1165" s="1"/>
      <c r="AC1165" s="1"/>
      <c r="AE1165" s="1"/>
      <c r="AF1165" s="1"/>
      <c r="AH1165" s="1"/>
      <c r="AI1165" s="1"/>
      <c r="AK1165" s="1"/>
      <c r="AL1165" s="1"/>
      <c r="AN1165" s="1"/>
      <c r="AO1165" s="1"/>
    </row>
    <row r="1166" spans="5:41" ht="12">
      <c r="E1166" s="1"/>
      <c r="G1166" s="1"/>
      <c r="I1166" s="1"/>
      <c r="K1166" s="1"/>
      <c r="M1166" s="1"/>
      <c r="O1166" s="1"/>
      <c r="Q1166" s="1"/>
      <c r="S1166" s="1"/>
      <c r="T1166" s="1"/>
      <c r="V1166" s="1"/>
      <c r="W1166" s="1"/>
      <c r="Y1166" s="1"/>
      <c r="Z1166" s="1"/>
      <c r="AB1166" s="1"/>
      <c r="AC1166" s="1"/>
      <c r="AE1166" s="1"/>
      <c r="AF1166" s="1"/>
      <c r="AH1166" s="1"/>
      <c r="AI1166" s="1"/>
      <c r="AK1166" s="1"/>
      <c r="AL1166" s="1"/>
      <c r="AN1166" s="1"/>
      <c r="AO1166" s="1"/>
    </row>
    <row r="1167" spans="5:41" ht="12">
      <c r="E1167" s="1"/>
      <c r="G1167" s="1"/>
      <c r="I1167" s="1"/>
      <c r="K1167" s="1"/>
      <c r="M1167" s="1"/>
      <c r="O1167" s="1"/>
      <c r="Q1167" s="1"/>
      <c r="S1167" s="1"/>
      <c r="T1167" s="1"/>
      <c r="V1167" s="1"/>
      <c r="W1167" s="1"/>
      <c r="Y1167" s="1"/>
      <c r="Z1167" s="1"/>
      <c r="AB1167" s="1"/>
      <c r="AC1167" s="1"/>
      <c r="AE1167" s="1"/>
      <c r="AF1167" s="1"/>
      <c r="AH1167" s="1"/>
      <c r="AI1167" s="1"/>
      <c r="AK1167" s="1"/>
      <c r="AL1167" s="1"/>
      <c r="AN1167" s="1"/>
      <c r="AO1167" s="1"/>
    </row>
    <row r="1168" spans="5:41" ht="12">
      <c r="E1168" s="1"/>
      <c r="G1168" s="1"/>
      <c r="I1168" s="1"/>
      <c r="K1168" s="1"/>
      <c r="M1168" s="1"/>
      <c r="O1168" s="1"/>
      <c r="Q1168" s="1"/>
      <c r="S1168" s="1"/>
      <c r="T1168" s="1"/>
      <c r="V1168" s="1"/>
      <c r="W1168" s="1"/>
      <c r="Y1168" s="1"/>
      <c r="Z1168" s="1"/>
      <c r="AB1168" s="1"/>
      <c r="AC1168" s="1"/>
      <c r="AE1168" s="1"/>
      <c r="AF1168" s="1"/>
      <c r="AH1168" s="1"/>
      <c r="AI1168" s="1"/>
      <c r="AK1168" s="1"/>
      <c r="AL1168" s="1"/>
      <c r="AN1168" s="1"/>
      <c r="AO1168" s="1"/>
    </row>
    <row r="1169" spans="5:41" ht="12">
      <c r="E1169" s="1"/>
      <c r="G1169" s="1"/>
      <c r="I1169" s="1"/>
      <c r="K1169" s="1"/>
      <c r="M1169" s="1"/>
      <c r="O1169" s="1"/>
      <c r="Q1169" s="1"/>
      <c r="S1169" s="1"/>
      <c r="T1169" s="1"/>
      <c r="V1169" s="1"/>
      <c r="W1169" s="1"/>
      <c r="Y1169" s="1"/>
      <c r="Z1169" s="1"/>
      <c r="AB1169" s="1"/>
      <c r="AC1169" s="1"/>
      <c r="AE1169" s="1"/>
      <c r="AF1169" s="1"/>
      <c r="AH1169" s="1"/>
      <c r="AI1169" s="1"/>
      <c r="AK1169" s="1"/>
      <c r="AL1169" s="1"/>
      <c r="AN1169" s="1"/>
      <c r="AO1169" s="1"/>
    </row>
    <row r="1170" spans="5:41" ht="12">
      <c r="E1170" s="1"/>
      <c r="G1170" s="1"/>
      <c r="I1170" s="1"/>
      <c r="K1170" s="1"/>
      <c r="M1170" s="1"/>
      <c r="O1170" s="1"/>
      <c r="Q1170" s="1"/>
      <c r="S1170" s="1"/>
      <c r="T1170" s="1"/>
      <c r="V1170" s="1"/>
      <c r="W1170" s="1"/>
      <c r="Y1170" s="1"/>
      <c r="Z1170" s="1"/>
      <c r="AB1170" s="1"/>
      <c r="AC1170" s="1"/>
      <c r="AE1170" s="1"/>
      <c r="AF1170" s="1"/>
      <c r="AH1170" s="1"/>
      <c r="AI1170" s="1"/>
      <c r="AK1170" s="1"/>
      <c r="AL1170" s="1"/>
      <c r="AN1170" s="1"/>
      <c r="AO1170" s="1"/>
    </row>
    <row r="1171" spans="5:41" ht="12">
      <c r="E1171" s="1"/>
      <c r="G1171" s="1"/>
      <c r="I1171" s="1"/>
      <c r="K1171" s="1"/>
      <c r="M1171" s="1"/>
      <c r="O1171" s="1"/>
      <c r="Q1171" s="1"/>
      <c r="S1171" s="1"/>
      <c r="T1171" s="1"/>
      <c r="V1171" s="1"/>
      <c r="W1171" s="1"/>
      <c r="Y1171" s="1"/>
      <c r="Z1171" s="1"/>
      <c r="AB1171" s="1"/>
      <c r="AC1171" s="1"/>
      <c r="AE1171" s="1"/>
      <c r="AF1171" s="1"/>
      <c r="AH1171" s="1"/>
      <c r="AI1171" s="1"/>
      <c r="AK1171" s="1"/>
      <c r="AL1171" s="1"/>
      <c r="AN1171" s="1"/>
      <c r="AO1171" s="1"/>
    </row>
    <row r="1172" spans="5:41" ht="12">
      <c r="E1172" s="1"/>
      <c r="G1172" s="1"/>
      <c r="I1172" s="1"/>
      <c r="K1172" s="1"/>
      <c r="M1172" s="1"/>
      <c r="O1172" s="1"/>
      <c r="Q1172" s="1"/>
      <c r="S1172" s="1"/>
      <c r="T1172" s="1"/>
      <c r="V1172" s="1"/>
      <c r="W1172" s="1"/>
      <c r="Y1172" s="1"/>
      <c r="Z1172" s="1"/>
      <c r="AB1172" s="1"/>
      <c r="AC1172" s="1"/>
      <c r="AE1172" s="1"/>
      <c r="AF1172" s="1"/>
      <c r="AH1172" s="1"/>
      <c r="AI1172" s="1"/>
      <c r="AK1172" s="1"/>
      <c r="AL1172" s="1"/>
      <c r="AN1172" s="1"/>
      <c r="AO1172" s="1"/>
    </row>
    <row r="1173" spans="5:41" ht="12">
      <c r="E1173" s="1"/>
      <c r="G1173" s="1"/>
      <c r="I1173" s="1"/>
      <c r="K1173" s="1"/>
      <c r="M1173" s="1"/>
      <c r="O1173" s="1"/>
      <c r="Q1173" s="1"/>
      <c r="S1173" s="1"/>
      <c r="T1173" s="1"/>
      <c r="V1173" s="1"/>
      <c r="W1173" s="1"/>
      <c r="Y1173" s="1"/>
      <c r="Z1173" s="1"/>
      <c r="AB1173" s="1"/>
      <c r="AC1173" s="1"/>
      <c r="AE1173" s="1"/>
      <c r="AF1173" s="1"/>
      <c r="AH1173" s="1"/>
      <c r="AI1173" s="1"/>
      <c r="AK1173" s="1"/>
      <c r="AL1173" s="1"/>
      <c r="AN1173" s="1"/>
      <c r="AO1173" s="1"/>
    </row>
    <row r="1174" spans="5:41" ht="12">
      <c r="E1174" s="1"/>
      <c r="G1174" s="1"/>
      <c r="I1174" s="1"/>
      <c r="K1174" s="1"/>
      <c r="M1174" s="1"/>
      <c r="O1174" s="1"/>
      <c r="Q1174" s="1"/>
      <c r="S1174" s="1"/>
      <c r="T1174" s="1"/>
      <c r="V1174" s="1"/>
      <c r="W1174" s="1"/>
      <c r="Y1174" s="1"/>
      <c r="Z1174" s="1"/>
      <c r="AB1174" s="1"/>
      <c r="AC1174" s="1"/>
      <c r="AE1174" s="1"/>
      <c r="AF1174" s="1"/>
      <c r="AH1174" s="1"/>
      <c r="AI1174" s="1"/>
      <c r="AK1174" s="1"/>
      <c r="AL1174" s="1"/>
      <c r="AN1174" s="1"/>
      <c r="AO1174" s="1"/>
    </row>
    <row r="1175" spans="5:41" ht="12">
      <c r="E1175" s="1"/>
      <c r="G1175" s="1"/>
      <c r="I1175" s="1"/>
      <c r="K1175" s="1"/>
      <c r="M1175" s="1"/>
      <c r="O1175" s="1"/>
      <c r="Q1175" s="1"/>
      <c r="S1175" s="1"/>
      <c r="T1175" s="1"/>
      <c r="V1175" s="1"/>
      <c r="W1175" s="1"/>
      <c r="Y1175" s="1"/>
      <c r="Z1175" s="1"/>
      <c r="AB1175" s="1"/>
      <c r="AC1175" s="1"/>
      <c r="AE1175" s="1"/>
      <c r="AF1175" s="1"/>
      <c r="AH1175" s="1"/>
      <c r="AI1175" s="1"/>
      <c r="AK1175" s="1"/>
      <c r="AL1175" s="1"/>
      <c r="AN1175" s="1"/>
      <c r="AO1175" s="1"/>
    </row>
    <row r="1176" spans="5:41" ht="12">
      <c r="E1176" s="1"/>
      <c r="G1176" s="1"/>
      <c r="I1176" s="1"/>
      <c r="K1176" s="1"/>
      <c r="M1176" s="1"/>
      <c r="O1176" s="1"/>
      <c r="Q1176" s="1"/>
      <c r="S1176" s="1"/>
      <c r="T1176" s="1"/>
      <c r="V1176" s="1"/>
      <c r="W1176" s="1"/>
      <c r="Y1176" s="1"/>
      <c r="Z1176" s="1"/>
      <c r="AB1176" s="1"/>
      <c r="AC1176" s="1"/>
      <c r="AE1176" s="1"/>
      <c r="AF1176" s="1"/>
      <c r="AH1176" s="1"/>
      <c r="AI1176" s="1"/>
      <c r="AK1176" s="1"/>
      <c r="AL1176" s="1"/>
      <c r="AN1176" s="1"/>
      <c r="AO1176" s="1"/>
    </row>
    <row r="1177" spans="5:41" ht="12">
      <c r="E1177" s="1"/>
      <c r="G1177" s="1"/>
      <c r="I1177" s="1"/>
      <c r="K1177" s="1"/>
      <c r="M1177" s="1"/>
      <c r="O1177" s="1"/>
      <c r="Q1177" s="1"/>
      <c r="S1177" s="1"/>
      <c r="T1177" s="1"/>
      <c r="V1177" s="1"/>
      <c r="W1177" s="1"/>
      <c r="Y1177" s="1"/>
      <c r="Z1177" s="1"/>
      <c r="AB1177" s="1"/>
      <c r="AC1177" s="1"/>
      <c r="AE1177" s="1"/>
      <c r="AF1177" s="1"/>
      <c r="AH1177" s="1"/>
      <c r="AI1177" s="1"/>
      <c r="AK1177" s="1"/>
      <c r="AL1177" s="1"/>
      <c r="AN1177" s="1"/>
      <c r="AO1177" s="1"/>
    </row>
    <row r="1178" spans="5:41" ht="12">
      <c r="E1178" s="1"/>
      <c r="G1178" s="1"/>
      <c r="I1178" s="1"/>
      <c r="K1178" s="1"/>
      <c r="M1178" s="1"/>
      <c r="O1178" s="1"/>
      <c r="Q1178" s="1"/>
      <c r="S1178" s="1"/>
      <c r="T1178" s="1"/>
      <c r="V1178" s="1"/>
      <c r="W1178" s="1"/>
      <c r="Y1178" s="1"/>
      <c r="Z1178" s="1"/>
      <c r="AB1178" s="1"/>
      <c r="AC1178" s="1"/>
      <c r="AE1178" s="1"/>
      <c r="AF1178" s="1"/>
      <c r="AH1178" s="1"/>
      <c r="AI1178" s="1"/>
      <c r="AK1178" s="1"/>
      <c r="AL1178" s="1"/>
      <c r="AN1178" s="1"/>
      <c r="AO1178" s="1"/>
    </row>
    <row r="1179" spans="5:41" ht="12">
      <c r="E1179" s="1"/>
      <c r="G1179" s="1"/>
      <c r="I1179" s="1"/>
      <c r="K1179" s="1"/>
      <c r="M1179" s="1"/>
      <c r="O1179" s="1"/>
      <c r="Q1179" s="1"/>
      <c r="S1179" s="1"/>
      <c r="T1179" s="1"/>
      <c r="V1179" s="1"/>
      <c r="W1179" s="1"/>
      <c r="Y1179" s="1"/>
      <c r="Z1179" s="1"/>
      <c r="AB1179" s="1"/>
      <c r="AC1179" s="1"/>
      <c r="AE1179" s="1"/>
      <c r="AF1179" s="1"/>
      <c r="AH1179" s="1"/>
      <c r="AI1179" s="1"/>
      <c r="AK1179" s="1"/>
      <c r="AL1179" s="1"/>
      <c r="AN1179" s="1"/>
      <c r="AO1179" s="1"/>
    </row>
    <row r="1180" spans="5:41" ht="12">
      <c r="E1180" s="1"/>
      <c r="G1180" s="1"/>
      <c r="I1180" s="1"/>
      <c r="K1180" s="1"/>
      <c r="M1180" s="1"/>
      <c r="O1180" s="1"/>
      <c r="Q1180" s="1"/>
      <c r="S1180" s="1"/>
      <c r="T1180" s="1"/>
      <c r="V1180" s="1"/>
      <c r="W1180" s="1"/>
      <c r="Y1180" s="1"/>
      <c r="Z1180" s="1"/>
      <c r="AB1180" s="1"/>
      <c r="AC1180" s="1"/>
      <c r="AE1180" s="1"/>
      <c r="AF1180" s="1"/>
      <c r="AH1180" s="1"/>
      <c r="AI1180" s="1"/>
      <c r="AK1180" s="1"/>
      <c r="AL1180" s="1"/>
      <c r="AN1180" s="1"/>
      <c r="AO1180" s="1"/>
    </row>
    <row r="1181" spans="5:41" ht="12">
      <c r="E1181" s="1"/>
      <c r="G1181" s="1"/>
      <c r="I1181" s="1"/>
      <c r="K1181" s="1"/>
      <c r="M1181" s="1"/>
      <c r="O1181" s="1"/>
      <c r="Q1181" s="1"/>
      <c r="S1181" s="1"/>
      <c r="T1181" s="1"/>
      <c r="V1181" s="1"/>
      <c r="W1181" s="1"/>
      <c r="Y1181" s="1"/>
      <c r="Z1181" s="1"/>
      <c r="AB1181" s="1"/>
      <c r="AC1181" s="1"/>
      <c r="AE1181" s="1"/>
      <c r="AF1181" s="1"/>
      <c r="AH1181" s="1"/>
      <c r="AI1181" s="1"/>
      <c r="AK1181" s="1"/>
      <c r="AL1181" s="1"/>
      <c r="AN1181" s="1"/>
      <c r="AO1181" s="1"/>
    </row>
    <row r="1182" spans="5:41" ht="12">
      <c r="E1182" s="1"/>
      <c r="G1182" s="1"/>
      <c r="I1182" s="1"/>
      <c r="K1182" s="1"/>
      <c r="M1182" s="1"/>
      <c r="O1182" s="1"/>
      <c r="Q1182" s="1"/>
      <c r="S1182" s="1"/>
      <c r="T1182" s="1"/>
      <c r="V1182" s="1"/>
      <c r="W1182" s="1"/>
      <c r="Y1182" s="1"/>
      <c r="Z1182" s="1"/>
      <c r="AB1182" s="1"/>
      <c r="AC1182" s="1"/>
      <c r="AE1182" s="1"/>
      <c r="AF1182" s="1"/>
      <c r="AH1182" s="1"/>
      <c r="AI1182" s="1"/>
      <c r="AK1182" s="1"/>
      <c r="AL1182" s="1"/>
      <c r="AN1182" s="1"/>
      <c r="AO1182" s="1"/>
    </row>
    <row r="1183" spans="5:41" ht="12">
      <c r="E1183" s="1"/>
      <c r="G1183" s="1"/>
      <c r="I1183" s="1"/>
      <c r="K1183" s="1"/>
      <c r="M1183" s="1"/>
      <c r="O1183" s="1"/>
      <c r="Q1183" s="1"/>
      <c r="S1183" s="1"/>
      <c r="T1183" s="1"/>
      <c r="V1183" s="1"/>
      <c r="W1183" s="1"/>
      <c r="Y1183" s="1"/>
      <c r="Z1183" s="1"/>
      <c r="AB1183" s="1"/>
      <c r="AC1183" s="1"/>
      <c r="AE1183" s="1"/>
      <c r="AF1183" s="1"/>
      <c r="AH1183" s="1"/>
      <c r="AI1183" s="1"/>
      <c r="AK1183" s="1"/>
      <c r="AL1183" s="1"/>
      <c r="AN1183" s="1"/>
      <c r="AO1183" s="1"/>
    </row>
    <row r="1184" spans="5:41" ht="12">
      <c r="E1184" s="1"/>
      <c r="G1184" s="1"/>
      <c r="I1184" s="1"/>
      <c r="K1184" s="1"/>
      <c r="M1184" s="1"/>
      <c r="O1184" s="1"/>
      <c r="Q1184" s="1"/>
      <c r="S1184" s="1"/>
      <c r="T1184" s="1"/>
      <c r="V1184" s="1"/>
      <c r="W1184" s="1"/>
      <c r="Y1184" s="1"/>
      <c r="Z1184" s="1"/>
      <c r="AB1184" s="1"/>
      <c r="AC1184" s="1"/>
      <c r="AE1184" s="1"/>
      <c r="AF1184" s="1"/>
      <c r="AH1184" s="1"/>
      <c r="AI1184" s="1"/>
      <c r="AK1184" s="1"/>
      <c r="AL1184" s="1"/>
      <c r="AN1184" s="1"/>
      <c r="AO1184" s="1"/>
    </row>
    <row r="1185" spans="5:41" ht="12">
      <c r="E1185" s="1"/>
      <c r="G1185" s="1"/>
      <c r="I1185" s="1"/>
      <c r="K1185" s="1"/>
      <c r="M1185" s="1"/>
      <c r="O1185" s="1"/>
      <c r="Q1185" s="1"/>
      <c r="S1185" s="1"/>
      <c r="T1185" s="1"/>
      <c r="V1185" s="1"/>
      <c r="W1185" s="1"/>
      <c r="Y1185" s="1"/>
      <c r="Z1185" s="1"/>
      <c r="AB1185" s="1"/>
      <c r="AC1185" s="1"/>
      <c r="AE1185" s="1"/>
      <c r="AF1185" s="1"/>
      <c r="AH1185" s="1"/>
      <c r="AI1185" s="1"/>
      <c r="AK1185" s="1"/>
      <c r="AL1185" s="1"/>
      <c r="AN1185" s="1"/>
      <c r="AO1185" s="1"/>
    </row>
    <row r="1186" spans="5:41" ht="12">
      <c r="E1186" s="1"/>
      <c r="G1186" s="1"/>
      <c r="I1186" s="1"/>
      <c r="K1186" s="1"/>
      <c r="M1186" s="1"/>
      <c r="O1186" s="1"/>
      <c r="Q1186" s="1"/>
      <c r="S1186" s="1"/>
      <c r="T1186" s="1"/>
      <c r="V1186" s="1"/>
      <c r="W1186" s="1"/>
      <c r="Y1186" s="1"/>
      <c r="Z1186" s="1"/>
      <c r="AB1186" s="1"/>
      <c r="AC1186" s="1"/>
      <c r="AE1186" s="1"/>
      <c r="AF1186" s="1"/>
      <c r="AH1186" s="1"/>
      <c r="AI1186" s="1"/>
      <c r="AK1186" s="1"/>
      <c r="AL1186" s="1"/>
      <c r="AN1186" s="1"/>
      <c r="AO1186" s="1"/>
    </row>
    <row r="1187" spans="5:41" ht="12">
      <c r="E1187" s="1"/>
      <c r="G1187" s="1"/>
      <c r="I1187" s="1"/>
      <c r="K1187" s="1"/>
      <c r="M1187" s="1"/>
      <c r="O1187" s="1"/>
      <c r="Q1187" s="1"/>
      <c r="S1187" s="1"/>
      <c r="T1187" s="1"/>
      <c r="V1187" s="1"/>
      <c r="W1187" s="1"/>
      <c r="Y1187" s="1"/>
      <c r="Z1187" s="1"/>
      <c r="AB1187" s="1"/>
      <c r="AC1187" s="1"/>
      <c r="AE1187" s="1"/>
      <c r="AF1187" s="1"/>
      <c r="AH1187" s="1"/>
      <c r="AI1187" s="1"/>
      <c r="AK1187" s="1"/>
      <c r="AL1187" s="1"/>
      <c r="AN1187" s="1"/>
      <c r="AO1187" s="1"/>
    </row>
    <row r="1188" spans="5:41" ht="12">
      <c r="E1188" s="1"/>
      <c r="G1188" s="1"/>
      <c r="I1188" s="1"/>
      <c r="K1188" s="1"/>
      <c r="M1188" s="1"/>
      <c r="O1188" s="1"/>
      <c r="Q1188" s="1"/>
      <c r="S1188" s="1"/>
      <c r="T1188" s="1"/>
      <c r="V1188" s="1"/>
      <c r="W1188" s="1"/>
      <c r="Y1188" s="1"/>
      <c r="Z1188" s="1"/>
      <c r="AB1188" s="1"/>
      <c r="AC1188" s="1"/>
      <c r="AE1188" s="1"/>
      <c r="AF1188" s="1"/>
      <c r="AH1188" s="1"/>
      <c r="AI1188" s="1"/>
      <c r="AK1188" s="1"/>
      <c r="AL1188" s="1"/>
      <c r="AN1188" s="1"/>
      <c r="AO1188" s="1"/>
    </row>
    <row r="1189" spans="5:41" ht="12">
      <c r="E1189" s="1"/>
      <c r="G1189" s="1"/>
      <c r="I1189" s="1"/>
      <c r="K1189" s="1"/>
      <c r="M1189" s="1"/>
      <c r="O1189" s="1"/>
      <c r="Q1189" s="1"/>
      <c r="S1189" s="1"/>
      <c r="T1189" s="1"/>
      <c r="V1189" s="1"/>
      <c r="W1189" s="1"/>
      <c r="Y1189" s="1"/>
      <c r="Z1189" s="1"/>
      <c r="AB1189" s="1"/>
      <c r="AC1189" s="1"/>
      <c r="AE1189" s="1"/>
      <c r="AF1189" s="1"/>
      <c r="AH1189" s="1"/>
      <c r="AI1189" s="1"/>
      <c r="AK1189" s="1"/>
      <c r="AL1189" s="1"/>
      <c r="AN1189" s="1"/>
      <c r="AO1189" s="1"/>
    </row>
    <row r="1190" spans="5:41" ht="12">
      <c r="E1190" s="1"/>
      <c r="G1190" s="1"/>
      <c r="I1190" s="1"/>
      <c r="K1190" s="1"/>
      <c r="M1190" s="1"/>
      <c r="O1190" s="1"/>
      <c r="Q1190" s="1"/>
      <c r="S1190" s="1"/>
      <c r="T1190" s="1"/>
      <c r="V1190" s="1"/>
      <c r="W1190" s="1"/>
      <c r="Y1190" s="1"/>
      <c r="Z1190" s="1"/>
      <c r="AB1190" s="1"/>
      <c r="AC1190" s="1"/>
      <c r="AE1190" s="1"/>
      <c r="AF1190" s="1"/>
      <c r="AH1190" s="1"/>
      <c r="AI1190" s="1"/>
      <c r="AK1190" s="1"/>
      <c r="AL1190" s="1"/>
      <c r="AN1190" s="1"/>
      <c r="AO1190" s="1"/>
    </row>
    <row r="1191" spans="5:41" ht="12">
      <c r="E1191" s="1"/>
      <c r="G1191" s="1"/>
      <c r="I1191" s="1"/>
      <c r="K1191" s="1"/>
      <c r="M1191" s="1"/>
      <c r="O1191" s="1"/>
      <c r="Q1191" s="1"/>
      <c r="S1191" s="1"/>
      <c r="T1191" s="1"/>
      <c r="V1191" s="1"/>
      <c r="W1191" s="1"/>
      <c r="Y1191" s="1"/>
      <c r="Z1191" s="1"/>
      <c r="AB1191" s="1"/>
      <c r="AC1191" s="1"/>
      <c r="AE1191" s="1"/>
      <c r="AF1191" s="1"/>
      <c r="AH1191" s="1"/>
      <c r="AI1191" s="1"/>
      <c r="AK1191" s="1"/>
      <c r="AL1191" s="1"/>
      <c r="AN1191" s="1"/>
      <c r="AO1191" s="1"/>
    </row>
    <row r="1192" spans="5:41" ht="12">
      <c r="E1192" s="1"/>
      <c r="G1192" s="1"/>
      <c r="I1192" s="1"/>
      <c r="K1192" s="1"/>
      <c r="M1192" s="1"/>
      <c r="O1192" s="1"/>
      <c r="Q1192" s="1"/>
      <c r="S1192" s="1"/>
      <c r="T1192" s="1"/>
      <c r="V1192" s="1"/>
      <c r="W1192" s="1"/>
      <c r="Y1192" s="1"/>
      <c r="Z1192" s="1"/>
      <c r="AB1192" s="1"/>
      <c r="AC1192" s="1"/>
      <c r="AE1192" s="1"/>
      <c r="AF1192" s="1"/>
      <c r="AH1192" s="1"/>
      <c r="AI1192" s="1"/>
      <c r="AK1192" s="1"/>
      <c r="AL1192" s="1"/>
      <c r="AN1192" s="1"/>
      <c r="AO1192" s="1"/>
    </row>
    <row r="1193" spans="5:41" ht="12">
      <c r="E1193" s="1"/>
      <c r="G1193" s="1"/>
      <c r="I1193" s="1"/>
      <c r="K1193" s="1"/>
      <c r="M1193" s="1"/>
      <c r="O1193" s="1"/>
      <c r="Q1193" s="1"/>
      <c r="S1193" s="1"/>
      <c r="T1193" s="1"/>
      <c r="V1193" s="1"/>
      <c r="W1193" s="1"/>
      <c r="Y1193" s="1"/>
      <c r="Z1193" s="1"/>
      <c r="AB1193" s="1"/>
      <c r="AC1193" s="1"/>
      <c r="AE1193" s="1"/>
      <c r="AF1193" s="1"/>
      <c r="AH1193" s="1"/>
      <c r="AI1193" s="1"/>
      <c r="AK1193" s="1"/>
      <c r="AL1193" s="1"/>
      <c r="AN1193" s="1"/>
      <c r="AO1193" s="1"/>
    </row>
    <row r="1194" spans="5:41" ht="12">
      <c r="E1194" s="1"/>
      <c r="G1194" s="1"/>
      <c r="I1194" s="1"/>
      <c r="K1194" s="1"/>
      <c r="M1194" s="1"/>
      <c r="O1194" s="1"/>
      <c r="Q1194" s="1"/>
      <c r="S1194" s="1"/>
      <c r="T1194" s="1"/>
      <c r="V1194" s="1"/>
      <c r="W1194" s="1"/>
      <c r="Y1194" s="1"/>
      <c r="Z1194" s="1"/>
      <c r="AB1194" s="1"/>
      <c r="AC1194" s="1"/>
      <c r="AE1194" s="1"/>
      <c r="AF1194" s="1"/>
      <c r="AH1194" s="1"/>
      <c r="AI1194" s="1"/>
      <c r="AK1194" s="1"/>
      <c r="AL1194" s="1"/>
      <c r="AN1194" s="1"/>
      <c r="AO1194" s="1"/>
    </row>
    <row r="1195" spans="5:41" ht="12">
      <c r="E1195" s="1"/>
      <c r="G1195" s="1"/>
      <c r="I1195" s="1"/>
      <c r="K1195" s="1"/>
      <c r="M1195" s="1"/>
      <c r="O1195" s="1"/>
      <c r="Q1195" s="1"/>
      <c r="S1195" s="1"/>
      <c r="T1195" s="1"/>
      <c r="V1195" s="1"/>
      <c r="W1195" s="1"/>
      <c r="Y1195" s="1"/>
      <c r="Z1195" s="1"/>
      <c r="AB1195" s="1"/>
      <c r="AC1195" s="1"/>
      <c r="AE1195" s="1"/>
      <c r="AF1195" s="1"/>
      <c r="AH1195" s="1"/>
      <c r="AI1195" s="1"/>
      <c r="AK1195" s="1"/>
      <c r="AL1195" s="1"/>
      <c r="AN1195" s="1"/>
      <c r="AO1195" s="1"/>
    </row>
    <row r="1196" spans="5:41" ht="12">
      <c r="E1196" s="1"/>
      <c r="G1196" s="1"/>
      <c r="I1196" s="1"/>
      <c r="K1196" s="1"/>
      <c r="M1196" s="1"/>
      <c r="O1196" s="1"/>
      <c r="Q1196" s="1"/>
      <c r="S1196" s="1"/>
      <c r="T1196" s="1"/>
      <c r="V1196" s="1"/>
      <c r="W1196" s="1"/>
      <c r="Y1196" s="1"/>
      <c r="Z1196" s="1"/>
      <c r="AB1196" s="1"/>
      <c r="AC1196" s="1"/>
      <c r="AE1196" s="1"/>
      <c r="AF1196" s="1"/>
      <c r="AH1196" s="1"/>
      <c r="AI1196" s="1"/>
      <c r="AK1196" s="1"/>
      <c r="AL1196" s="1"/>
      <c r="AN1196" s="1"/>
      <c r="AO1196" s="1"/>
    </row>
    <row r="1197" spans="5:41" ht="12">
      <c r="E1197" s="1"/>
      <c r="G1197" s="1"/>
      <c r="I1197" s="1"/>
      <c r="K1197" s="1"/>
      <c r="M1197" s="1"/>
      <c r="O1197" s="1"/>
      <c r="Q1197" s="1"/>
      <c r="S1197" s="1"/>
      <c r="T1197" s="1"/>
      <c r="V1197" s="1"/>
      <c r="W1197" s="1"/>
      <c r="Y1197" s="1"/>
      <c r="Z1197" s="1"/>
      <c r="AB1197" s="1"/>
      <c r="AC1197" s="1"/>
      <c r="AE1197" s="1"/>
      <c r="AF1197" s="1"/>
      <c r="AH1197" s="1"/>
      <c r="AI1197" s="1"/>
      <c r="AK1197" s="1"/>
      <c r="AL1197" s="1"/>
      <c r="AN1197" s="1"/>
      <c r="AO1197" s="1"/>
    </row>
    <row r="1198" spans="5:41" ht="12">
      <c r="E1198" s="1"/>
      <c r="G1198" s="1"/>
      <c r="I1198" s="1"/>
      <c r="K1198" s="1"/>
      <c r="M1198" s="1"/>
      <c r="O1198" s="1"/>
      <c r="Q1198" s="1"/>
      <c r="S1198" s="1"/>
      <c r="T1198" s="1"/>
      <c r="V1198" s="1"/>
      <c r="W1198" s="1"/>
      <c r="Y1198" s="1"/>
      <c r="Z1198" s="1"/>
      <c r="AB1198" s="1"/>
      <c r="AC1198" s="1"/>
      <c r="AE1198" s="1"/>
      <c r="AF1198" s="1"/>
      <c r="AH1198" s="1"/>
      <c r="AI1198" s="1"/>
      <c r="AK1198" s="1"/>
      <c r="AL1198" s="1"/>
      <c r="AN1198" s="1"/>
      <c r="AO1198" s="1"/>
    </row>
    <row r="1199" spans="5:41" ht="12">
      <c r="E1199" s="1"/>
      <c r="G1199" s="1"/>
      <c r="I1199" s="1"/>
      <c r="K1199" s="1"/>
      <c r="M1199" s="1"/>
      <c r="O1199" s="1"/>
      <c r="Q1199" s="1"/>
      <c r="S1199" s="1"/>
      <c r="T1199" s="1"/>
      <c r="V1199" s="1"/>
      <c r="W1199" s="1"/>
      <c r="Y1199" s="1"/>
      <c r="Z1199" s="1"/>
      <c r="AB1199" s="1"/>
      <c r="AC1199" s="1"/>
      <c r="AE1199" s="1"/>
      <c r="AF1199" s="1"/>
      <c r="AH1199" s="1"/>
      <c r="AI1199" s="1"/>
      <c r="AK1199" s="1"/>
      <c r="AL1199" s="1"/>
      <c r="AN1199" s="1"/>
      <c r="AO1199" s="1"/>
    </row>
    <row r="1200" spans="5:41" ht="12">
      <c r="E1200" s="1"/>
      <c r="G1200" s="1"/>
      <c r="I1200" s="1"/>
      <c r="K1200" s="1"/>
      <c r="M1200" s="1"/>
      <c r="O1200" s="1"/>
      <c r="Q1200" s="1"/>
      <c r="S1200" s="1"/>
      <c r="T1200" s="1"/>
      <c r="V1200" s="1"/>
      <c r="W1200" s="1"/>
      <c r="Y1200" s="1"/>
      <c r="Z1200" s="1"/>
      <c r="AB1200" s="1"/>
      <c r="AC1200" s="1"/>
      <c r="AE1200" s="1"/>
      <c r="AF1200" s="1"/>
      <c r="AH1200" s="1"/>
      <c r="AI1200" s="1"/>
      <c r="AK1200" s="1"/>
      <c r="AL1200" s="1"/>
      <c r="AN1200" s="1"/>
      <c r="AO1200" s="1"/>
    </row>
    <row r="1201" spans="5:41" ht="12">
      <c r="E1201" s="1"/>
      <c r="G1201" s="1"/>
      <c r="I1201" s="1"/>
      <c r="K1201" s="1"/>
      <c r="M1201" s="1"/>
      <c r="O1201" s="1"/>
      <c r="Q1201" s="1"/>
      <c r="S1201" s="1"/>
      <c r="T1201" s="1"/>
      <c r="V1201" s="1"/>
      <c r="W1201" s="1"/>
      <c r="Y1201" s="1"/>
      <c r="Z1201" s="1"/>
      <c r="AB1201" s="1"/>
      <c r="AC1201" s="1"/>
      <c r="AE1201" s="1"/>
      <c r="AF1201" s="1"/>
      <c r="AH1201" s="1"/>
      <c r="AI1201" s="1"/>
      <c r="AK1201" s="1"/>
      <c r="AL1201" s="1"/>
      <c r="AN1201" s="1"/>
      <c r="AO1201" s="1"/>
    </row>
    <row r="1202" spans="5:41" ht="12">
      <c r="E1202" s="1"/>
      <c r="G1202" s="1"/>
      <c r="I1202" s="1"/>
      <c r="K1202" s="1"/>
      <c r="M1202" s="1"/>
      <c r="O1202" s="1"/>
      <c r="Q1202" s="1"/>
      <c r="S1202" s="1"/>
      <c r="T1202" s="1"/>
      <c r="V1202" s="1"/>
      <c r="W1202" s="1"/>
      <c r="Y1202" s="1"/>
      <c r="Z1202" s="1"/>
      <c r="AB1202" s="1"/>
      <c r="AC1202" s="1"/>
      <c r="AE1202" s="1"/>
      <c r="AF1202" s="1"/>
      <c r="AH1202" s="1"/>
      <c r="AI1202" s="1"/>
      <c r="AK1202" s="1"/>
      <c r="AL1202" s="1"/>
      <c r="AN1202" s="1"/>
      <c r="AO1202" s="1"/>
    </row>
    <row r="1203" spans="5:41" ht="12">
      <c r="E1203" s="1"/>
      <c r="G1203" s="1"/>
      <c r="I1203" s="1"/>
      <c r="K1203" s="1"/>
      <c r="M1203" s="1"/>
      <c r="O1203" s="1"/>
      <c r="Q1203" s="1"/>
      <c r="S1203" s="1"/>
      <c r="T1203" s="1"/>
      <c r="V1203" s="1"/>
      <c r="W1203" s="1"/>
      <c r="Y1203" s="1"/>
      <c r="Z1203" s="1"/>
      <c r="AB1203" s="1"/>
      <c r="AC1203" s="1"/>
      <c r="AE1203" s="1"/>
      <c r="AF1203" s="1"/>
      <c r="AH1203" s="1"/>
      <c r="AI1203" s="1"/>
      <c r="AK1203" s="1"/>
      <c r="AL1203" s="1"/>
      <c r="AN1203" s="1"/>
      <c r="AO1203" s="1"/>
    </row>
    <row r="1204" spans="5:41" ht="12">
      <c r="E1204" s="1"/>
      <c r="G1204" s="1"/>
      <c r="I1204" s="1"/>
      <c r="K1204" s="1"/>
      <c r="M1204" s="1"/>
      <c r="O1204" s="1"/>
      <c r="Q1204" s="1"/>
      <c r="S1204" s="1"/>
      <c r="T1204" s="1"/>
      <c r="V1204" s="1"/>
      <c r="W1204" s="1"/>
      <c r="Y1204" s="1"/>
      <c r="Z1204" s="1"/>
      <c r="AB1204" s="1"/>
      <c r="AC1204" s="1"/>
      <c r="AE1204" s="1"/>
      <c r="AF1204" s="1"/>
      <c r="AH1204" s="1"/>
      <c r="AI1204" s="1"/>
      <c r="AK1204" s="1"/>
      <c r="AL1204" s="1"/>
      <c r="AN1204" s="1"/>
      <c r="AO1204" s="1"/>
    </row>
    <row r="1205" spans="5:41" ht="12">
      <c r="E1205" s="1"/>
      <c r="G1205" s="1"/>
      <c r="I1205" s="1"/>
      <c r="K1205" s="1"/>
      <c r="M1205" s="1"/>
      <c r="O1205" s="1"/>
      <c r="Q1205" s="1"/>
      <c r="S1205" s="1"/>
      <c r="T1205" s="1"/>
      <c r="V1205" s="1"/>
      <c r="W1205" s="1"/>
      <c r="Y1205" s="1"/>
      <c r="Z1205" s="1"/>
      <c r="AB1205" s="1"/>
      <c r="AC1205" s="1"/>
      <c r="AE1205" s="1"/>
      <c r="AF1205" s="1"/>
      <c r="AH1205" s="1"/>
      <c r="AI1205" s="1"/>
      <c r="AK1205" s="1"/>
      <c r="AL1205" s="1"/>
      <c r="AN1205" s="1"/>
      <c r="AO1205" s="1"/>
    </row>
    <row r="1206" spans="5:41" ht="12">
      <c r="E1206" s="1"/>
      <c r="G1206" s="1"/>
      <c r="I1206" s="1"/>
      <c r="K1206" s="1"/>
      <c r="M1206" s="1"/>
      <c r="O1206" s="1"/>
      <c r="Q1206" s="1"/>
      <c r="S1206" s="1"/>
      <c r="T1206" s="1"/>
      <c r="V1206" s="1"/>
      <c r="W1206" s="1"/>
      <c r="Y1206" s="1"/>
      <c r="Z1206" s="1"/>
      <c r="AB1206" s="1"/>
      <c r="AC1206" s="1"/>
      <c r="AE1206" s="1"/>
      <c r="AF1206" s="1"/>
      <c r="AH1206" s="1"/>
      <c r="AI1206" s="1"/>
      <c r="AK1206" s="1"/>
      <c r="AL1206" s="1"/>
      <c r="AN1206" s="1"/>
      <c r="AO1206" s="1"/>
    </row>
    <row r="1207" spans="5:41" ht="12">
      <c r="E1207" s="1"/>
      <c r="G1207" s="1"/>
      <c r="I1207" s="1"/>
      <c r="K1207" s="1"/>
      <c r="M1207" s="1"/>
      <c r="O1207" s="1"/>
      <c r="Q1207" s="1"/>
      <c r="S1207" s="1"/>
      <c r="T1207" s="1"/>
      <c r="V1207" s="1"/>
      <c r="W1207" s="1"/>
      <c r="Y1207" s="1"/>
      <c r="Z1207" s="1"/>
      <c r="AB1207" s="1"/>
      <c r="AC1207" s="1"/>
      <c r="AE1207" s="1"/>
      <c r="AF1207" s="1"/>
      <c r="AH1207" s="1"/>
      <c r="AI1207" s="1"/>
      <c r="AK1207" s="1"/>
      <c r="AL1207" s="1"/>
      <c r="AN1207" s="1"/>
      <c r="AO1207" s="1"/>
    </row>
    <row r="1208" spans="5:41" ht="12">
      <c r="E1208" s="1"/>
      <c r="G1208" s="1"/>
      <c r="I1208" s="1"/>
      <c r="K1208" s="1"/>
      <c r="M1208" s="1"/>
      <c r="O1208" s="1"/>
      <c r="Q1208" s="1"/>
      <c r="S1208" s="1"/>
      <c r="T1208" s="1"/>
      <c r="V1208" s="1"/>
      <c r="W1208" s="1"/>
      <c r="Y1208" s="1"/>
      <c r="Z1208" s="1"/>
      <c r="AB1208" s="1"/>
      <c r="AC1208" s="1"/>
      <c r="AE1208" s="1"/>
      <c r="AF1208" s="1"/>
      <c r="AH1208" s="1"/>
      <c r="AI1208" s="1"/>
      <c r="AK1208" s="1"/>
      <c r="AL1208" s="1"/>
      <c r="AN1208" s="1"/>
      <c r="AO1208" s="1"/>
    </row>
    <row r="1209" spans="5:41" ht="12">
      <c r="E1209" s="1"/>
      <c r="G1209" s="1"/>
      <c r="I1209" s="1"/>
      <c r="K1209" s="1"/>
      <c r="M1209" s="1"/>
      <c r="O1209" s="1"/>
      <c r="Q1209" s="1"/>
      <c r="S1209" s="1"/>
      <c r="T1209" s="1"/>
      <c r="V1209" s="1"/>
      <c r="W1209" s="1"/>
      <c r="Y1209" s="1"/>
      <c r="Z1209" s="1"/>
      <c r="AB1209" s="1"/>
      <c r="AC1209" s="1"/>
      <c r="AE1209" s="1"/>
      <c r="AF1209" s="1"/>
      <c r="AH1209" s="1"/>
      <c r="AI1209" s="1"/>
      <c r="AK1209" s="1"/>
      <c r="AL1209" s="1"/>
      <c r="AN1209" s="1"/>
      <c r="AO1209" s="1"/>
    </row>
    <row r="1210" spans="5:41" ht="12">
      <c r="E1210" s="1"/>
      <c r="G1210" s="1"/>
      <c r="I1210" s="1"/>
      <c r="K1210" s="1"/>
      <c r="M1210" s="1"/>
      <c r="O1210" s="1"/>
      <c r="Q1210" s="1"/>
      <c r="S1210" s="1"/>
      <c r="T1210" s="1"/>
      <c r="V1210" s="1"/>
      <c r="W1210" s="1"/>
      <c r="Y1210" s="1"/>
      <c r="Z1210" s="1"/>
      <c r="AB1210" s="1"/>
      <c r="AC1210" s="1"/>
      <c r="AE1210" s="1"/>
      <c r="AF1210" s="1"/>
      <c r="AH1210" s="1"/>
      <c r="AI1210" s="1"/>
      <c r="AK1210" s="1"/>
      <c r="AL1210" s="1"/>
      <c r="AN1210" s="1"/>
      <c r="AO1210" s="1"/>
    </row>
    <row r="1211" spans="5:41" ht="12">
      <c r="E1211" s="1"/>
      <c r="G1211" s="1"/>
      <c r="I1211" s="1"/>
      <c r="K1211" s="1"/>
      <c r="M1211" s="1"/>
      <c r="O1211" s="1"/>
      <c r="Q1211" s="1"/>
      <c r="S1211" s="1"/>
      <c r="T1211" s="1"/>
      <c r="V1211" s="1"/>
      <c r="W1211" s="1"/>
      <c r="Y1211" s="1"/>
      <c r="Z1211" s="1"/>
      <c r="AB1211" s="1"/>
      <c r="AC1211" s="1"/>
      <c r="AE1211" s="1"/>
      <c r="AF1211" s="1"/>
      <c r="AH1211" s="1"/>
      <c r="AI1211" s="1"/>
      <c r="AK1211" s="1"/>
      <c r="AL1211" s="1"/>
      <c r="AN1211" s="1"/>
      <c r="AO1211" s="1"/>
    </row>
    <row r="1212" spans="5:41" ht="12">
      <c r="E1212" s="1"/>
      <c r="G1212" s="1"/>
      <c r="I1212" s="1"/>
      <c r="K1212" s="1"/>
      <c r="M1212" s="1"/>
      <c r="O1212" s="1"/>
      <c r="Q1212" s="1"/>
      <c r="S1212" s="1"/>
      <c r="T1212" s="1"/>
      <c r="V1212" s="1"/>
      <c r="W1212" s="1"/>
      <c r="Y1212" s="1"/>
      <c r="Z1212" s="1"/>
      <c r="AB1212" s="1"/>
      <c r="AC1212" s="1"/>
      <c r="AE1212" s="1"/>
      <c r="AF1212" s="1"/>
      <c r="AH1212" s="1"/>
      <c r="AI1212" s="1"/>
      <c r="AK1212" s="1"/>
      <c r="AL1212" s="1"/>
      <c r="AN1212" s="1"/>
      <c r="AO1212" s="1"/>
    </row>
    <row r="1213" spans="5:41" ht="12">
      <c r="E1213" s="1"/>
      <c r="G1213" s="1"/>
      <c r="I1213" s="1"/>
      <c r="K1213" s="1"/>
      <c r="M1213" s="1"/>
      <c r="O1213" s="1"/>
      <c r="Q1213" s="1"/>
      <c r="S1213" s="1"/>
      <c r="T1213" s="1"/>
      <c r="V1213" s="1"/>
      <c r="W1213" s="1"/>
      <c r="Y1213" s="1"/>
      <c r="Z1213" s="1"/>
      <c r="AB1213" s="1"/>
      <c r="AC1213" s="1"/>
      <c r="AE1213" s="1"/>
      <c r="AF1213" s="1"/>
      <c r="AH1213" s="1"/>
      <c r="AI1213" s="1"/>
      <c r="AK1213" s="1"/>
      <c r="AL1213" s="1"/>
      <c r="AN1213" s="1"/>
      <c r="AO1213" s="1"/>
    </row>
    <row r="1214" spans="5:41" ht="12">
      <c r="E1214" s="1"/>
      <c r="G1214" s="1"/>
      <c r="I1214" s="1"/>
      <c r="K1214" s="1"/>
      <c r="M1214" s="1"/>
      <c r="O1214" s="1"/>
      <c r="Q1214" s="1"/>
      <c r="S1214" s="1"/>
      <c r="T1214" s="1"/>
      <c r="V1214" s="1"/>
      <c r="W1214" s="1"/>
      <c r="Y1214" s="1"/>
      <c r="Z1214" s="1"/>
      <c r="AB1214" s="1"/>
      <c r="AC1214" s="1"/>
      <c r="AE1214" s="1"/>
      <c r="AF1214" s="1"/>
      <c r="AH1214" s="1"/>
      <c r="AI1214" s="1"/>
      <c r="AK1214" s="1"/>
      <c r="AL1214" s="1"/>
      <c r="AN1214" s="1"/>
      <c r="AO1214" s="1"/>
    </row>
    <row r="1215" spans="5:41" ht="12">
      <c r="E1215" s="1"/>
      <c r="G1215" s="1"/>
      <c r="I1215" s="1"/>
      <c r="K1215" s="1"/>
      <c r="M1215" s="1"/>
      <c r="O1215" s="1"/>
      <c r="Q1215" s="1"/>
      <c r="S1215" s="1"/>
      <c r="T1215" s="1"/>
      <c r="V1215" s="1"/>
      <c r="W1215" s="1"/>
      <c r="Y1215" s="1"/>
      <c r="Z1215" s="1"/>
      <c r="AB1215" s="1"/>
      <c r="AC1215" s="1"/>
      <c r="AE1215" s="1"/>
      <c r="AF1215" s="1"/>
      <c r="AH1215" s="1"/>
      <c r="AI1215" s="1"/>
      <c r="AK1215" s="1"/>
      <c r="AL1215" s="1"/>
      <c r="AN1215" s="1"/>
      <c r="AO1215" s="1"/>
    </row>
    <row r="1216" spans="5:41" ht="12">
      <c r="E1216" s="1"/>
      <c r="G1216" s="1"/>
      <c r="I1216" s="1"/>
      <c r="K1216" s="1"/>
      <c r="M1216" s="1"/>
      <c r="O1216" s="1"/>
      <c r="Q1216" s="1"/>
      <c r="S1216" s="1"/>
      <c r="T1216" s="1"/>
      <c r="V1216" s="1"/>
      <c r="W1216" s="1"/>
      <c r="Y1216" s="1"/>
      <c r="Z1216" s="1"/>
      <c r="AB1216" s="1"/>
      <c r="AC1216" s="1"/>
      <c r="AE1216" s="1"/>
      <c r="AF1216" s="1"/>
      <c r="AH1216" s="1"/>
      <c r="AI1216" s="1"/>
      <c r="AK1216" s="1"/>
      <c r="AL1216" s="1"/>
      <c r="AN1216" s="1"/>
      <c r="AO1216" s="1"/>
    </row>
    <row r="1217" spans="5:41" ht="12">
      <c r="E1217" s="1"/>
      <c r="G1217" s="1"/>
      <c r="I1217" s="1"/>
      <c r="K1217" s="1"/>
      <c r="M1217" s="1"/>
      <c r="O1217" s="1"/>
      <c r="Q1217" s="1"/>
      <c r="S1217" s="1"/>
      <c r="T1217" s="1"/>
      <c r="V1217" s="1"/>
      <c r="W1217" s="1"/>
      <c r="Y1217" s="1"/>
      <c r="Z1217" s="1"/>
      <c r="AB1217" s="1"/>
      <c r="AC1217" s="1"/>
      <c r="AE1217" s="1"/>
      <c r="AF1217" s="1"/>
      <c r="AH1217" s="1"/>
      <c r="AI1217" s="1"/>
      <c r="AK1217" s="1"/>
      <c r="AL1217" s="1"/>
      <c r="AN1217" s="1"/>
      <c r="AO1217" s="1"/>
    </row>
    <row r="1218" spans="5:41" ht="12">
      <c r="E1218" s="1"/>
      <c r="G1218" s="1"/>
      <c r="I1218" s="1"/>
      <c r="K1218" s="1"/>
      <c r="M1218" s="1"/>
      <c r="O1218" s="1"/>
      <c r="Q1218" s="1"/>
      <c r="S1218" s="1"/>
      <c r="T1218" s="1"/>
      <c r="V1218" s="1"/>
      <c r="W1218" s="1"/>
      <c r="Y1218" s="1"/>
      <c r="Z1218" s="1"/>
      <c r="AB1218" s="1"/>
      <c r="AC1218" s="1"/>
      <c r="AE1218" s="1"/>
      <c r="AF1218" s="1"/>
      <c r="AH1218" s="1"/>
      <c r="AI1218" s="1"/>
      <c r="AK1218" s="1"/>
      <c r="AL1218" s="1"/>
      <c r="AN1218" s="1"/>
      <c r="AO1218" s="1"/>
    </row>
    <row r="1219" spans="5:41" ht="12">
      <c r="E1219" s="1"/>
      <c r="G1219" s="1"/>
      <c r="I1219" s="1"/>
      <c r="K1219" s="1"/>
      <c r="M1219" s="1"/>
      <c r="O1219" s="1"/>
      <c r="Q1219" s="1"/>
      <c r="S1219" s="1"/>
      <c r="T1219" s="1"/>
      <c r="V1219" s="1"/>
      <c r="W1219" s="1"/>
      <c r="Y1219" s="1"/>
      <c r="Z1219" s="1"/>
      <c r="AB1219" s="1"/>
      <c r="AC1219" s="1"/>
      <c r="AE1219" s="1"/>
      <c r="AF1219" s="1"/>
      <c r="AH1219" s="1"/>
      <c r="AI1219" s="1"/>
      <c r="AK1219" s="1"/>
      <c r="AL1219" s="1"/>
      <c r="AN1219" s="1"/>
      <c r="AO1219" s="1"/>
    </row>
    <row r="1220" spans="5:41" ht="12">
      <c r="E1220" s="1"/>
      <c r="G1220" s="1"/>
      <c r="I1220" s="1"/>
      <c r="K1220" s="1"/>
      <c r="M1220" s="1"/>
      <c r="O1220" s="1"/>
      <c r="Q1220" s="1"/>
      <c r="S1220" s="1"/>
      <c r="T1220" s="1"/>
      <c r="V1220" s="1"/>
      <c r="W1220" s="1"/>
      <c r="Y1220" s="1"/>
      <c r="Z1220" s="1"/>
      <c r="AB1220" s="1"/>
      <c r="AC1220" s="1"/>
      <c r="AE1220" s="1"/>
      <c r="AF1220" s="1"/>
      <c r="AH1220" s="1"/>
      <c r="AI1220" s="1"/>
      <c r="AK1220" s="1"/>
      <c r="AL1220" s="1"/>
      <c r="AN1220" s="1"/>
      <c r="AO1220" s="1"/>
    </row>
    <row r="1221" spans="5:41" ht="12">
      <c r="E1221" s="1"/>
      <c r="G1221" s="1"/>
      <c r="I1221" s="1"/>
      <c r="K1221" s="1"/>
      <c r="M1221" s="1"/>
      <c r="O1221" s="1"/>
      <c r="Q1221" s="1"/>
      <c r="S1221" s="1"/>
      <c r="T1221" s="1"/>
      <c r="V1221" s="1"/>
      <c r="W1221" s="1"/>
      <c r="Y1221" s="1"/>
      <c r="Z1221" s="1"/>
      <c r="AB1221" s="1"/>
      <c r="AC1221" s="1"/>
      <c r="AE1221" s="1"/>
      <c r="AF1221" s="1"/>
      <c r="AH1221" s="1"/>
      <c r="AI1221" s="1"/>
      <c r="AK1221" s="1"/>
      <c r="AL1221" s="1"/>
      <c r="AN1221" s="1"/>
      <c r="AO1221" s="1"/>
    </row>
    <row r="1222" spans="5:41" ht="12">
      <c r="E1222" s="1"/>
      <c r="G1222" s="1"/>
      <c r="I1222" s="1"/>
      <c r="K1222" s="1"/>
      <c r="M1222" s="1"/>
      <c r="O1222" s="1"/>
      <c r="Q1222" s="1"/>
      <c r="S1222" s="1"/>
      <c r="T1222" s="1"/>
      <c r="V1222" s="1"/>
      <c r="W1222" s="1"/>
      <c r="Y1222" s="1"/>
      <c r="Z1222" s="1"/>
      <c r="AB1222" s="1"/>
      <c r="AC1222" s="1"/>
      <c r="AE1222" s="1"/>
      <c r="AF1222" s="1"/>
      <c r="AH1222" s="1"/>
      <c r="AI1222" s="1"/>
      <c r="AK1222" s="1"/>
      <c r="AL1222" s="1"/>
      <c r="AN1222" s="1"/>
      <c r="AO1222" s="1"/>
    </row>
    <row r="1223" spans="5:41" ht="12">
      <c r="E1223" s="1"/>
      <c r="G1223" s="1"/>
      <c r="I1223" s="1"/>
      <c r="K1223" s="1"/>
      <c r="M1223" s="1"/>
      <c r="O1223" s="1"/>
      <c r="Q1223" s="1"/>
      <c r="S1223" s="1"/>
      <c r="T1223" s="1"/>
      <c r="V1223" s="1"/>
      <c r="W1223" s="1"/>
      <c r="Y1223" s="1"/>
      <c r="Z1223" s="1"/>
      <c r="AB1223" s="1"/>
      <c r="AC1223" s="1"/>
      <c r="AE1223" s="1"/>
      <c r="AF1223" s="1"/>
      <c r="AH1223" s="1"/>
      <c r="AI1223" s="1"/>
      <c r="AK1223" s="1"/>
      <c r="AL1223" s="1"/>
      <c r="AN1223" s="1"/>
      <c r="AO1223" s="1"/>
    </row>
    <row r="1224" spans="5:41" ht="12">
      <c r="E1224" s="1"/>
      <c r="G1224" s="1"/>
      <c r="I1224" s="1"/>
      <c r="K1224" s="1"/>
      <c r="M1224" s="1"/>
      <c r="O1224" s="1"/>
      <c r="Q1224" s="1"/>
      <c r="S1224" s="1"/>
      <c r="T1224" s="1"/>
      <c r="V1224" s="1"/>
      <c r="W1224" s="1"/>
      <c r="Y1224" s="1"/>
      <c r="Z1224" s="1"/>
      <c r="AB1224" s="1"/>
      <c r="AC1224" s="1"/>
      <c r="AE1224" s="1"/>
      <c r="AF1224" s="1"/>
      <c r="AH1224" s="1"/>
      <c r="AI1224" s="1"/>
      <c r="AK1224" s="1"/>
      <c r="AL1224" s="1"/>
      <c r="AN1224" s="1"/>
      <c r="AO1224" s="1"/>
    </row>
    <row r="1225" spans="5:41" ht="12">
      <c r="E1225" s="1"/>
      <c r="G1225" s="1"/>
      <c r="I1225" s="1"/>
      <c r="K1225" s="1"/>
      <c r="M1225" s="1"/>
      <c r="O1225" s="1"/>
      <c r="Q1225" s="1"/>
      <c r="S1225" s="1"/>
      <c r="T1225" s="1"/>
      <c r="V1225" s="1"/>
      <c r="W1225" s="1"/>
      <c r="Y1225" s="1"/>
      <c r="Z1225" s="1"/>
      <c r="AB1225" s="1"/>
      <c r="AC1225" s="1"/>
      <c r="AE1225" s="1"/>
      <c r="AF1225" s="1"/>
      <c r="AH1225" s="1"/>
      <c r="AI1225" s="1"/>
      <c r="AK1225" s="1"/>
      <c r="AL1225" s="1"/>
      <c r="AN1225" s="1"/>
      <c r="AO1225" s="1"/>
    </row>
    <row r="1226" spans="5:41" ht="12">
      <c r="E1226" s="1"/>
      <c r="G1226" s="1"/>
      <c r="I1226" s="1"/>
      <c r="K1226" s="1"/>
      <c r="M1226" s="1"/>
      <c r="O1226" s="1"/>
      <c r="Q1226" s="1"/>
      <c r="S1226" s="1"/>
      <c r="T1226" s="1"/>
      <c r="V1226" s="1"/>
      <c r="W1226" s="1"/>
      <c r="Y1226" s="1"/>
      <c r="Z1226" s="1"/>
      <c r="AB1226" s="1"/>
      <c r="AC1226" s="1"/>
      <c r="AE1226" s="1"/>
      <c r="AF1226" s="1"/>
      <c r="AH1226" s="1"/>
      <c r="AI1226" s="1"/>
      <c r="AK1226" s="1"/>
      <c r="AL1226" s="1"/>
      <c r="AN1226" s="1"/>
      <c r="AO1226" s="1"/>
    </row>
    <row r="1227" spans="5:41" ht="12">
      <c r="E1227" s="1"/>
      <c r="G1227" s="1"/>
      <c r="I1227" s="1"/>
      <c r="K1227" s="1"/>
      <c r="M1227" s="1"/>
      <c r="O1227" s="1"/>
      <c r="Q1227" s="1"/>
      <c r="S1227" s="1"/>
      <c r="T1227" s="1"/>
      <c r="V1227" s="1"/>
      <c r="W1227" s="1"/>
      <c r="Y1227" s="1"/>
      <c r="Z1227" s="1"/>
      <c r="AB1227" s="1"/>
      <c r="AC1227" s="1"/>
      <c r="AE1227" s="1"/>
      <c r="AF1227" s="1"/>
      <c r="AH1227" s="1"/>
      <c r="AI1227" s="1"/>
      <c r="AK1227" s="1"/>
      <c r="AL1227" s="1"/>
      <c r="AN1227" s="1"/>
      <c r="AO1227" s="1"/>
    </row>
    <row r="1228" spans="5:41" ht="12">
      <c r="E1228" s="1"/>
      <c r="G1228" s="1"/>
      <c r="I1228" s="1"/>
      <c r="K1228" s="1"/>
      <c r="M1228" s="1"/>
      <c r="O1228" s="1"/>
      <c r="Q1228" s="1"/>
      <c r="S1228" s="1"/>
      <c r="T1228" s="1"/>
      <c r="V1228" s="1"/>
      <c r="W1228" s="1"/>
      <c r="Y1228" s="1"/>
      <c r="Z1228" s="1"/>
      <c r="AB1228" s="1"/>
      <c r="AC1228" s="1"/>
      <c r="AE1228" s="1"/>
      <c r="AF1228" s="1"/>
      <c r="AH1228" s="1"/>
      <c r="AI1228" s="1"/>
      <c r="AK1228" s="1"/>
      <c r="AL1228" s="1"/>
      <c r="AN1228" s="1"/>
      <c r="AO1228" s="1"/>
    </row>
    <row r="1229" spans="5:41" ht="12">
      <c r="E1229" s="1"/>
      <c r="G1229" s="1"/>
      <c r="I1229" s="1"/>
      <c r="K1229" s="1"/>
      <c r="M1229" s="1"/>
      <c r="O1229" s="1"/>
      <c r="Q1229" s="1"/>
      <c r="S1229" s="1"/>
      <c r="T1229" s="1"/>
      <c r="V1229" s="1"/>
      <c r="W1229" s="1"/>
      <c r="Y1229" s="1"/>
      <c r="Z1229" s="1"/>
      <c r="AB1229" s="1"/>
      <c r="AC1229" s="1"/>
      <c r="AE1229" s="1"/>
      <c r="AF1229" s="1"/>
      <c r="AH1229" s="1"/>
      <c r="AI1229" s="1"/>
      <c r="AK1229" s="1"/>
      <c r="AL1229" s="1"/>
      <c r="AN1229" s="1"/>
      <c r="AO1229" s="1"/>
    </row>
    <row r="1230" spans="5:41" ht="12">
      <c r="E1230" s="1"/>
      <c r="G1230" s="1"/>
      <c r="I1230" s="1"/>
      <c r="K1230" s="1"/>
      <c r="M1230" s="1"/>
      <c r="O1230" s="1"/>
      <c r="Q1230" s="1"/>
      <c r="S1230" s="1"/>
      <c r="T1230" s="1"/>
      <c r="V1230" s="1"/>
      <c r="W1230" s="1"/>
      <c r="Y1230" s="1"/>
      <c r="Z1230" s="1"/>
      <c r="AB1230" s="1"/>
      <c r="AC1230" s="1"/>
      <c r="AE1230" s="1"/>
      <c r="AF1230" s="1"/>
      <c r="AH1230" s="1"/>
      <c r="AI1230" s="1"/>
      <c r="AK1230" s="1"/>
      <c r="AL1230" s="1"/>
      <c r="AN1230" s="1"/>
      <c r="AO1230" s="1"/>
    </row>
    <row r="1231" spans="5:41" ht="12">
      <c r="E1231" s="1"/>
      <c r="G1231" s="1"/>
      <c r="I1231" s="1"/>
      <c r="K1231" s="1"/>
      <c r="M1231" s="1"/>
      <c r="O1231" s="1"/>
      <c r="Q1231" s="1"/>
      <c r="S1231" s="1"/>
      <c r="T1231" s="1"/>
      <c r="V1231" s="1"/>
      <c r="W1231" s="1"/>
      <c r="Y1231" s="1"/>
      <c r="Z1231" s="1"/>
      <c r="AB1231" s="1"/>
      <c r="AC1231" s="1"/>
      <c r="AE1231" s="1"/>
      <c r="AF1231" s="1"/>
      <c r="AH1231" s="1"/>
      <c r="AI1231" s="1"/>
      <c r="AK1231" s="1"/>
      <c r="AL1231" s="1"/>
      <c r="AN1231" s="1"/>
      <c r="AO1231" s="1"/>
    </row>
    <row r="1232" spans="5:41" ht="12">
      <c r="E1232" s="1"/>
      <c r="G1232" s="1"/>
      <c r="I1232" s="1"/>
      <c r="K1232" s="1"/>
      <c r="M1232" s="1"/>
      <c r="O1232" s="1"/>
      <c r="Q1232" s="1"/>
      <c r="S1232" s="1"/>
      <c r="T1232" s="1"/>
      <c r="V1232" s="1"/>
      <c r="W1232" s="1"/>
      <c r="Y1232" s="1"/>
      <c r="Z1232" s="1"/>
      <c r="AB1232" s="1"/>
      <c r="AC1232" s="1"/>
      <c r="AE1232" s="1"/>
      <c r="AF1232" s="1"/>
      <c r="AH1232" s="1"/>
      <c r="AI1232" s="1"/>
      <c r="AK1232" s="1"/>
      <c r="AL1232" s="1"/>
      <c r="AN1232" s="1"/>
      <c r="AO1232" s="1"/>
    </row>
    <row r="1233" spans="5:41" ht="12">
      <c r="E1233" s="1"/>
      <c r="G1233" s="1"/>
      <c r="I1233" s="1"/>
      <c r="K1233" s="1"/>
      <c r="M1233" s="1"/>
      <c r="O1233" s="1"/>
      <c r="Q1233" s="1"/>
      <c r="S1233" s="1"/>
      <c r="T1233" s="1"/>
      <c r="V1233" s="1"/>
      <c r="W1233" s="1"/>
      <c r="Y1233" s="1"/>
      <c r="Z1233" s="1"/>
      <c r="AB1233" s="1"/>
      <c r="AC1233" s="1"/>
      <c r="AE1233" s="1"/>
      <c r="AF1233" s="1"/>
      <c r="AH1233" s="1"/>
      <c r="AI1233" s="1"/>
      <c r="AK1233" s="1"/>
      <c r="AL1233" s="1"/>
      <c r="AN1233" s="1"/>
      <c r="AO1233" s="1"/>
    </row>
    <row r="1234" spans="5:41" ht="12">
      <c r="E1234" s="1"/>
      <c r="G1234" s="1"/>
      <c r="I1234" s="1"/>
      <c r="K1234" s="1"/>
      <c r="M1234" s="1"/>
      <c r="O1234" s="1"/>
      <c r="Q1234" s="1"/>
      <c r="S1234" s="1"/>
      <c r="T1234" s="1"/>
      <c r="V1234" s="1"/>
      <c r="W1234" s="1"/>
      <c r="Y1234" s="1"/>
      <c r="Z1234" s="1"/>
      <c r="AB1234" s="1"/>
      <c r="AC1234" s="1"/>
      <c r="AE1234" s="1"/>
      <c r="AF1234" s="1"/>
      <c r="AH1234" s="1"/>
      <c r="AI1234" s="1"/>
      <c r="AK1234" s="1"/>
      <c r="AL1234" s="1"/>
      <c r="AN1234" s="1"/>
      <c r="AO1234" s="1"/>
    </row>
    <row r="1235" spans="5:41" ht="12">
      <c r="E1235" s="1"/>
      <c r="G1235" s="1"/>
      <c r="I1235" s="1"/>
      <c r="K1235" s="1"/>
      <c r="M1235" s="1"/>
      <c r="O1235" s="1"/>
      <c r="Q1235" s="1"/>
      <c r="S1235" s="1"/>
      <c r="T1235" s="1"/>
      <c r="V1235" s="1"/>
      <c r="W1235" s="1"/>
      <c r="Y1235" s="1"/>
      <c r="Z1235" s="1"/>
      <c r="AB1235" s="1"/>
      <c r="AC1235" s="1"/>
      <c r="AE1235" s="1"/>
      <c r="AF1235" s="1"/>
      <c r="AH1235" s="1"/>
      <c r="AI1235" s="1"/>
      <c r="AK1235" s="1"/>
      <c r="AL1235" s="1"/>
      <c r="AN1235" s="1"/>
      <c r="AO1235" s="1"/>
    </row>
    <row r="1236" spans="5:41" ht="12">
      <c r="E1236" s="1"/>
      <c r="G1236" s="1"/>
      <c r="I1236" s="1"/>
      <c r="K1236" s="1"/>
      <c r="M1236" s="1"/>
      <c r="O1236" s="1"/>
      <c r="Q1236" s="1"/>
      <c r="S1236" s="1"/>
      <c r="T1236" s="1"/>
      <c r="V1236" s="1"/>
      <c r="W1236" s="1"/>
      <c r="Y1236" s="1"/>
      <c r="Z1236" s="1"/>
      <c r="AB1236" s="1"/>
      <c r="AC1236" s="1"/>
      <c r="AE1236" s="1"/>
      <c r="AF1236" s="1"/>
      <c r="AH1236" s="1"/>
      <c r="AI1236" s="1"/>
      <c r="AK1236" s="1"/>
      <c r="AL1236" s="1"/>
      <c r="AN1236" s="1"/>
      <c r="AO1236" s="1"/>
    </row>
    <row r="1237" spans="5:41" ht="12">
      <c r="E1237" s="1"/>
      <c r="G1237" s="1"/>
      <c r="I1237" s="1"/>
      <c r="K1237" s="1"/>
      <c r="M1237" s="1"/>
      <c r="O1237" s="1"/>
      <c r="Q1237" s="1"/>
      <c r="S1237" s="1"/>
      <c r="T1237" s="1"/>
      <c r="V1237" s="1"/>
      <c r="W1237" s="1"/>
      <c r="Y1237" s="1"/>
      <c r="Z1237" s="1"/>
      <c r="AB1237" s="1"/>
      <c r="AC1237" s="1"/>
      <c r="AE1237" s="1"/>
      <c r="AF1237" s="1"/>
      <c r="AH1237" s="1"/>
      <c r="AI1237" s="1"/>
      <c r="AK1237" s="1"/>
      <c r="AL1237" s="1"/>
      <c r="AN1237" s="1"/>
      <c r="AO1237" s="1"/>
    </row>
    <row r="1238" spans="5:41" ht="12">
      <c r="E1238" s="1"/>
      <c r="G1238" s="1"/>
      <c r="I1238" s="1"/>
      <c r="K1238" s="1"/>
      <c r="M1238" s="1"/>
      <c r="O1238" s="1"/>
      <c r="Q1238" s="1"/>
      <c r="S1238" s="1"/>
      <c r="T1238" s="1"/>
      <c r="V1238" s="1"/>
      <c r="W1238" s="1"/>
      <c r="Y1238" s="1"/>
      <c r="Z1238" s="1"/>
      <c r="AB1238" s="1"/>
      <c r="AC1238" s="1"/>
      <c r="AE1238" s="1"/>
      <c r="AF1238" s="1"/>
      <c r="AH1238" s="1"/>
      <c r="AI1238" s="1"/>
      <c r="AK1238" s="1"/>
      <c r="AL1238" s="1"/>
      <c r="AN1238" s="1"/>
      <c r="AO1238" s="1"/>
    </row>
    <row r="1239" spans="5:41" ht="12">
      <c r="E1239" s="1"/>
      <c r="G1239" s="1"/>
      <c r="I1239" s="1"/>
      <c r="K1239" s="1"/>
      <c r="M1239" s="1"/>
      <c r="O1239" s="1"/>
      <c r="Q1239" s="1"/>
      <c r="S1239" s="1"/>
      <c r="T1239" s="1"/>
      <c r="V1239" s="1"/>
      <c r="W1239" s="1"/>
      <c r="Y1239" s="1"/>
      <c r="Z1239" s="1"/>
      <c r="AB1239" s="1"/>
      <c r="AC1239" s="1"/>
      <c r="AE1239" s="1"/>
      <c r="AF1239" s="1"/>
      <c r="AH1239" s="1"/>
      <c r="AI1239" s="1"/>
      <c r="AK1239" s="1"/>
      <c r="AL1239" s="1"/>
      <c r="AN1239" s="1"/>
      <c r="AO1239" s="1"/>
    </row>
    <row r="1240" spans="5:41" ht="12">
      <c r="E1240" s="1"/>
      <c r="G1240" s="1"/>
      <c r="I1240" s="1"/>
      <c r="K1240" s="1"/>
      <c r="M1240" s="1"/>
      <c r="O1240" s="1"/>
      <c r="Q1240" s="1"/>
      <c r="S1240" s="1"/>
      <c r="T1240" s="1"/>
      <c r="V1240" s="1"/>
      <c r="W1240" s="1"/>
      <c r="Y1240" s="1"/>
      <c r="Z1240" s="1"/>
      <c r="AB1240" s="1"/>
      <c r="AC1240" s="1"/>
      <c r="AE1240" s="1"/>
      <c r="AF1240" s="1"/>
      <c r="AH1240" s="1"/>
      <c r="AI1240" s="1"/>
      <c r="AK1240" s="1"/>
      <c r="AL1240" s="1"/>
      <c r="AN1240" s="1"/>
      <c r="AO1240" s="1"/>
    </row>
    <row r="1241" spans="5:41" ht="12">
      <c r="E1241" s="1"/>
      <c r="G1241" s="1"/>
      <c r="I1241" s="1"/>
      <c r="K1241" s="1"/>
      <c r="M1241" s="1"/>
      <c r="O1241" s="1"/>
      <c r="Q1241" s="1"/>
      <c r="S1241" s="1"/>
      <c r="T1241" s="1"/>
      <c r="V1241" s="1"/>
      <c r="W1241" s="1"/>
      <c r="Y1241" s="1"/>
      <c r="Z1241" s="1"/>
      <c r="AB1241" s="1"/>
      <c r="AC1241" s="1"/>
      <c r="AE1241" s="1"/>
      <c r="AF1241" s="1"/>
      <c r="AH1241" s="1"/>
      <c r="AI1241" s="1"/>
      <c r="AK1241" s="1"/>
      <c r="AL1241" s="1"/>
      <c r="AN1241" s="1"/>
      <c r="AO1241" s="1"/>
    </row>
    <row r="1242" spans="5:41" ht="12">
      <c r="E1242" s="1"/>
      <c r="G1242" s="1"/>
      <c r="I1242" s="1"/>
      <c r="K1242" s="1"/>
      <c r="M1242" s="1"/>
      <c r="O1242" s="1"/>
      <c r="Q1242" s="1"/>
      <c r="S1242" s="1"/>
      <c r="T1242" s="1"/>
      <c r="V1242" s="1"/>
      <c r="W1242" s="1"/>
      <c r="Y1242" s="1"/>
      <c r="Z1242" s="1"/>
      <c r="AB1242" s="1"/>
      <c r="AC1242" s="1"/>
      <c r="AE1242" s="1"/>
      <c r="AF1242" s="1"/>
      <c r="AH1242" s="1"/>
      <c r="AI1242" s="1"/>
      <c r="AK1242" s="1"/>
      <c r="AL1242" s="1"/>
      <c r="AN1242" s="1"/>
      <c r="AO1242" s="1"/>
    </row>
    <row r="1243" spans="5:41" ht="12">
      <c r="E1243" s="1"/>
      <c r="G1243" s="1"/>
      <c r="I1243" s="1"/>
      <c r="K1243" s="1"/>
      <c r="M1243" s="1"/>
      <c r="O1243" s="1"/>
      <c r="Q1243" s="1"/>
      <c r="S1243" s="1"/>
      <c r="T1243" s="1"/>
      <c r="V1243" s="1"/>
      <c r="W1243" s="1"/>
      <c r="Y1243" s="1"/>
      <c r="Z1243" s="1"/>
      <c r="AB1243" s="1"/>
      <c r="AC1243" s="1"/>
      <c r="AE1243" s="1"/>
      <c r="AF1243" s="1"/>
      <c r="AH1243" s="1"/>
      <c r="AI1243" s="1"/>
      <c r="AK1243" s="1"/>
      <c r="AL1243" s="1"/>
      <c r="AN1243" s="1"/>
      <c r="AO1243" s="1"/>
    </row>
    <row r="1244" spans="5:41" ht="12">
      <c r="E1244" s="1"/>
      <c r="G1244" s="1"/>
      <c r="I1244" s="1"/>
      <c r="K1244" s="1"/>
      <c r="M1244" s="1"/>
      <c r="O1244" s="1"/>
      <c r="Q1244" s="1"/>
      <c r="S1244" s="1"/>
      <c r="T1244" s="1"/>
      <c r="V1244" s="1"/>
      <c r="W1244" s="1"/>
      <c r="Y1244" s="1"/>
      <c r="Z1244" s="1"/>
      <c r="AB1244" s="1"/>
      <c r="AC1244" s="1"/>
      <c r="AE1244" s="1"/>
      <c r="AF1244" s="1"/>
      <c r="AH1244" s="1"/>
      <c r="AI1244" s="1"/>
      <c r="AK1244" s="1"/>
      <c r="AL1244" s="1"/>
      <c r="AN1244" s="1"/>
      <c r="AO1244" s="1"/>
    </row>
    <row r="1245" spans="5:41" ht="12">
      <c r="E1245" s="1"/>
      <c r="G1245" s="1"/>
      <c r="I1245" s="1"/>
      <c r="K1245" s="1"/>
      <c r="M1245" s="1"/>
      <c r="O1245" s="1"/>
      <c r="Q1245" s="1"/>
      <c r="S1245" s="1"/>
      <c r="T1245" s="1"/>
      <c r="V1245" s="1"/>
      <c r="W1245" s="1"/>
      <c r="Y1245" s="1"/>
      <c r="Z1245" s="1"/>
      <c r="AB1245" s="1"/>
      <c r="AC1245" s="1"/>
      <c r="AE1245" s="1"/>
      <c r="AF1245" s="1"/>
      <c r="AH1245" s="1"/>
      <c r="AI1245" s="1"/>
      <c r="AK1245" s="1"/>
      <c r="AL1245" s="1"/>
      <c r="AN1245" s="1"/>
      <c r="AO1245" s="1"/>
    </row>
    <row r="1246" spans="5:41" ht="12">
      <c r="E1246" s="1"/>
      <c r="G1246" s="1"/>
      <c r="I1246" s="1"/>
      <c r="K1246" s="1"/>
      <c r="M1246" s="1"/>
      <c r="O1246" s="1"/>
      <c r="Q1246" s="1"/>
      <c r="S1246" s="1"/>
      <c r="T1246" s="1"/>
      <c r="V1246" s="1"/>
      <c r="W1246" s="1"/>
      <c r="Y1246" s="1"/>
      <c r="Z1246" s="1"/>
      <c r="AB1246" s="1"/>
      <c r="AC1246" s="1"/>
      <c r="AE1246" s="1"/>
      <c r="AF1246" s="1"/>
      <c r="AH1246" s="1"/>
      <c r="AI1246" s="1"/>
      <c r="AK1246" s="1"/>
      <c r="AL1246" s="1"/>
      <c r="AN1246" s="1"/>
      <c r="AO1246" s="1"/>
    </row>
    <row r="1247" spans="5:41" ht="12">
      <c r="E1247" s="1"/>
      <c r="G1247" s="1"/>
      <c r="I1247" s="1"/>
      <c r="K1247" s="1"/>
      <c r="M1247" s="1"/>
      <c r="O1247" s="1"/>
      <c r="Q1247" s="1"/>
      <c r="S1247" s="1"/>
      <c r="T1247" s="1"/>
      <c r="V1247" s="1"/>
      <c r="W1247" s="1"/>
      <c r="Y1247" s="1"/>
      <c r="Z1247" s="1"/>
      <c r="AB1247" s="1"/>
      <c r="AC1247" s="1"/>
      <c r="AE1247" s="1"/>
      <c r="AF1247" s="1"/>
      <c r="AH1247" s="1"/>
      <c r="AI1247" s="1"/>
      <c r="AK1247" s="1"/>
      <c r="AL1247" s="1"/>
      <c r="AN1247" s="1"/>
      <c r="AO1247" s="1"/>
    </row>
    <row r="1248" spans="5:41" ht="12">
      <c r="E1248" s="1"/>
      <c r="G1248" s="1"/>
      <c r="I1248" s="1"/>
      <c r="K1248" s="1"/>
      <c r="M1248" s="1"/>
      <c r="O1248" s="1"/>
      <c r="Q1248" s="1"/>
      <c r="S1248" s="1"/>
      <c r="T1248" s="1"/>
      <c r="V1248" s="1"/>
      <c r="W1248" s="1"/>
      <c r="Y1248" s="1"/>
      <c r="Z1248" s="1"/>
      <c r="AB1248" s="1"/>
      <c r="AC1248" s="1"/>
      <c r="AE1248" s="1"/>
      <c r="AF1248" s="1"/>
      <c r="AH1248" s="1"/>
      <c r="AI1248" s="1"/>
      <c r="AK1248" s="1"/>
      <c r="AL1248" s="1"/>
      <c r="AN1248" s="1"/>
      <c r="AO1248" s="1"/>
    </row>
    <row r="1249" spans="5:41" ht="12">
      <c r="E1249" s="1"/>
      <c r="G1249" s="1"/>
      <c r="I1249" s="1"/>
      <c r="K1249" s="1"/>
      <c r="M1249" s="1"/>
      <c r="O1249" s="1"/>
      <c r="Q1249" s="1"/>
      <c r="S1249" s="1"/>
      <c r="T1249" s="1"/>
      <c r="V1249" s="1"/>
      <c r="W1249" s="1"/>
      <c r="Y1249" s="1"/>
      <c r="Z1249" s="1"/>
      <c r="AB1249" s="1"/>
      <c r="AC1249" s="1"/>
      <c r="AE1249" s="1"/>
      <c r="AF1249" s="1"/>
      <c r="AH1249" s="1"/>
      <c r="AI1249" s="1"/>
      <c r="AK1249" s="1"/>
      <c r="AL1249" s="1"/>
      <c r="AN1249" s="1"/>
      <c r="AO1249" s="1"/>
    </row>
    <row r="1250" spans="5:41" ht="12">
      <c r="E1250" s="1"/>
      <c r="G1250" s="1"/>
      <c r="I1250" s="1"/>
      <c r="K1250" s="1"/>
      <c r="M1250" s="1"/>
      <c r="O1250" s="1"/>
      <c r="Q1250" s="1"/>
      <c r="S1250" s="1"/>
      <c r="T1250" s="1"/>
      <c r="V1250" s="1"/>
      <c r="W1250" s="1"/>
      <c r="Y1250" s="1"/>
      <c r="Z1250" s="1"/>
      <c r="AB1250" s="1"/>
      <c r="AC1250" s="1"/>
      <c r="AE1250" s="1"/>
      <c r="AF1250" s="1"/>
      <c r="AH1250" s="1"/>
      <c r="AI1250" s="1"/>
      <c r="AK1250" s="1"/>
      <c r="AL1250" s="1"/>
      <c r="AN1250" s="1"/>
      <c r="AO1250" s="1"/>
    </row>
    <row r="1251" spans="5:41" ht="12">
      <c r="E1251" s="1"/>
      <c r="G1251" s="1"/>
      <c r="I1251" s="1"/>
      <c r="K1251" s="1"/>
      <c r="M1251" s="1"/>
      <c r="O1251" s="1"/>
      <c r="Q1251" s="1"/>
      <c r="S1251" s="1"/>
      <c r="T1251" s="1"/>
      <c r="V1251" s="1"/>
      <c r="W1251" s="1"/>
      <c r="Y1251" s="1"/>
      <c r="Z1251" s="1"/>
      <c r="AB1251" s="1"/>
      <c r="AC1251" s="1"/>
      <c r="AE1251" s="1"/>
      <c r="AF1251" s="1"/>
      <c r="AH1251" s="1"/>
      <c r="AI1251" s="1"/>
      <c r="AK1251" s="1"/>
      <c r="AL1251" s="1"/>
      <c r="AN1251" s="1"/>
      <c r="AO1251" s="1"/>
    </row>
    <row r="1252" spans="5:41" ht="12">
      <c r="E1252" s="1"/>
      <c r="G1252" s="1"/>
      <c r="I1252" s="1"/>
      <c r="K1252" s="1"/>
      <c r="M1252" s="1"/>
      <c r="O1252" s="1"/>
      <c r="Q1252" s="1"/>
      <c r="S1252" s="1"/>
      <c r="T1252" s="1"/>
      <c r="V1252" s="1"/>
      <c r="W1252" s="1"/>
      <c r="Y1252" s="1"/>
      <c r="Z1252" s="1"/>
      <c r="AB1252" s="1"/>
      <c r="AC1252" s="1"/>
      <c r="AE1252" s="1"/>
      <c r="AF1252" s="1"/>
      <c r="AH1252" s="1"/>
      <c r="AI1252" s="1"/>
      <c r="AK1252" s="1"/>
      <c r="AL1252" s="1"/>
      <c r="AN1252" s="1"/>
      <c r="AO1252" s="1"/>
    </row>
    <row r="1253" spans="5:41" ht="12">
      <c r="E1253" s="1"/>
      <c r="G1253" s="1"/>
      <c r="I1253" s="1"/>
      <c r="K1253" s="1"/>
      <c r="M1253" s="1"/>
      <c r="O1253" s="1"/>
      <c r="Q1253" s="1"/>
      <c r="S1253" s="1"/>
      <c r="T1253" s="1"/>
      <c r="V1253" s="1"/>
      <c r="W1253" s="1"/>
      <c r="Y1253" s="1"/>
      <c r="Z1253" s="1"/>
      <c r="AB1253" s="1"/>
      <c r="AC1253" s="1"/>
      <c r="AE1253" s="1"/>
      <c r="AF1253" s="1"/>
      <c r="AH1253" s="1"/>
      <c r="AI1253" s="1"/>
      <c r="AK1253" s="1"/>
      <c r="AL1253" s="1"/>
      <c r="AN1253" s="1"/>
      <c r="AO1253" s="1"/>
    </row>
    <row r="1254" spans="5:41" ht="12">
      <c r="E1254" s="1"/>
      <c r="G1254" s="1"/>
      <c r="I1254" s="1"/>
      <c r="K1254" s="1"/>
      <c r="M1254" s="1"/>
      <c r="O1254" s="1"/>
      <c r="Q1254" s="1"/>
      <c r="S1254" s="1"/>
      <c r="T1254" s="1"/>
      <c r="V1254" s="1"/>
      <c r="W1254" s="1"/>
      <c r="Y1254" s="1"/>
      <c r="Z1254" s="1"/>
      <c r="AB1254" s="1"/>
      <c r="AC1254" s="1"/>
      <c r="AE1254" s="1"/>
      <c r="AF1254" s="1"/>
      <c r="AH1254" s="1"/>
      <c r="AI1254" s="1"/>
      <c r="AK1254" s="1"/>
      <c r="AL1254" s="1"/>
      <c r="AN1254" s="1"/>
      <c r="AO1254" s="1"/>
    </row>
    <row r="1255" spans="5:41" ht="12">
      <c r="E1255" s="1"/>
      <c r="G1255" s="1"/>
      <c r="I1255" s="1"/>
      <c r="K1255" s="1"/>
      <c r="M1255" s="1"/>
      <c r="O1255" s="1"/>
      <c r="Q1255" s="1"/>
      <c r="S1255" s="1"/>
      <c r="T1255" s="1"/>
      <c r="V1255" s="1"/>
      <c r="W1255" s="1"/>
      <c r="Y1255" s="1"/>
      <c r="Z1255" s="1"/>
      <c r="AB1255" s="1"/>
      <c r="AC1255" s="1"/>
      <c r="AE1255" s="1"/>
      <c r="AF1255" s="1"/>
      <c r="AH1255" s="1"/>
      <c r="AI1255" s="1"/>
      <c r="AK1255" s="1"/>
      <c r="AL1255" s="1"/>
      <c r="AN1255" s="1"/>
      <c r="AO1255" s="1"/>
    </row>
    <row r="1256" spans="5:41" ht="12">
      <c r="E1256" s="1"/>
      <c r="G1256" s="1"/>
      <c r="I1256" s="1"/>
      <c r="K1256" s="1"/>
      <c r="M1256" s="1"/>
      <c r="O1256" s="1"/>
      <c r="Q1256" s="1"/>
      <c r="S1256" s="1"/>
      <c r="T1256" s="1"/>
      <c r="V1256" s="1"/>
      <c r="W1256" s="1"/>
      <c r="Y1256" s="1"/>
      <c r="Z1256" s="1"/>
      <c r="AB1256" s="1"/>
      <c r="AC1256" s="1"/>
      <c r="AE1256" s="1"/>
      <c r="AF1256" s="1"/>
      <c r="AH1256" s="1"/>
      <c r="AI1256" s="1"/>
      <c r="AK1256" s="1"/>
      <c r="AL1256" s="1"/>
      <c r="AN1256" s="1"/>
      <c r="AO1256" s="1"/>
    </row>
    <row r="1257" spans="5:41" ht="12">
      <c r="E1257" s="1"/>
      <c r="G1257" s="1"/>
      <c r="I1257" s="1"/>
      <c r="K1257" s="1"/>
      <c r="M1257" s="1"/>
      <c r="O1257" s="1"/>
      <c r="Q1257" s="1"/>
      <c r="S1257" s="1"/>
      <c r="T1257" s="1"/>
      <c r="V1257" s="1"/>
      <c r="W1257" s="1"/>
      <c r="Y1257" s="1"/>
      <c r="Z1257" s="1"/>
      <c r="AB1257" s="1"/>
      <c r="AC1257" s="1"/>
      <c r="AE1257" s="1"/>
      <c r="AF1257" s="1"/>
      <c r="AH1257" s="1"/>
      <c r="AI1257" s="1"/>
      <c r="AK1257" s="1"/>
      <c r="AL1257" s="1"/>
      <c r="AN1257" s="1"/>
      <c r="AO1257" s="1"/>
    </row>
    <row r="1258" spans="5:41" ht="12">
      <c r="E1258" s="1"/>
      <c r="G1258" s="1"/>
      <c r="I1258" s="1"/>
      <c r="K1258" s="1"/>
      <c r="M1258" s="1"/>
      <c r="O1258" s="1"/>
      <c r="Q1258" s="1"/>
      <c r="S1258" s="1"/>
      <c r="T1258" s="1"/>
      <c r="V1258" s="1"/>
      <c r="W1258" s="1"/>
      <c r="Y1258" s="1"/>
      <c r="Z1258" s="1"/>
      <c r="AB1258" s="1"/>
      <c r="AC1258" s="1"/>
      <c r="AE1258" s="1"/>
      <c r="AF1258" s="1"/>
      <c r="AH1258" s="1"/>
      <c r="AI1258" s="1"/>
      <c r="AK1258" s="1"/>
      <c r="AL1258" s="1"/>
      <c r="AN1258" s="1"/>
      <c r="AO1258" s="1"/>
    </row>
    <row r="1259" spans="5:41" ht="12">
      <c r="E1259" s="1"/>
      <c r="G1259" s="1"/>
      <c r="I1259" s="1"/>
      <c r="K1259" s="1"/>
      <c r="M1259" s="1"/>
      <c r="O1259" s="1"/>
      <c r="Q1259" s="1"/>
      <c r="S1259" s="1"/>
      <c r="T1259" s="1"/>
      <c r="V1259" s="1"/>
      <c r="W1259" s="1"/>
      <c r="Y1259" s="1"/>
      <c r="Z1259" s="1"/>
      <c r="AB1259" s="1"/>
      <c r="AC1259" s="1"/>
      <c r="AE1259" s="1"/>
      <c r="AF1259" s="1"/>
      <c r="AH1259" s="1"/>
      <c r="AI1259" s="1"/>
      <c r="AK1259" s="1"/>
      <c r="AL1259" s="1"/>
      <c r="AN1259" s="1"/>
      <c r="AO1259" s="1"/>
    </row>
    <row r="1260" spans="5:41" ht="12">
      <c r="E1260" s="1"/>
      <c r="G1260" s="1"/>
      <c r="I1260" s="1"/>
      <c r="K1260" s="1"/>
      <c r="M1260" s="1"/>
      <c r="O1260" s="1"/>
      <c r="Q1260" s="1"/>
      <c r="S1260" s="1"/>
      <c r="T1260" s="1"/>
      <c r="V1260" s="1"/>
      <c r="W1260" s="1"/>
      <c r="Y1260" s="1"/>
      <c r="Z1260" s="1"/>
      <c r="AB1260" s="1"/>
      <c r="AC1260" s="1"/>
      <c r="AE1260" s="1"/>
      <c r="AF1260" s="1"/>
      <c r="AH1260" s="1"/>
      <c r="AI1260" s="1"/>
      <c r="AK1260" s="1"/>
      <c r="AL1260" s="1"/>
      <c r="AN1260" s="1"/>
      <c r="AO1260" s="1"/>
    </row>
    <row r="1261" spans="5:41" ht="12">
      <c r="E1261" s="1"/>
      <c r="G1261" s="1"/>
      <c r="I1261" s="1"/>
      <c r="K1261" s="1"/>
      <c r="M1261" s="1"/>
      <c r="O1261" s="1"/>
      <c r="Q1261" s="1"/>
      <c r="S1261" s="1"/>
      <c r="T1261" s="1"/>
      <c r="V1261" s="1"/>
      <c r="W1261" s="1"/>
      <c r="Y1261" s="1"/>
      <c r="Z1261" s="1"/>
      <c r="AB1261" s="1"/>
      <c r="AC1261" s="1"/>
      <c r="AE1261" s="1"/>
      <c r="AF1261" s="1"/>
      <c r="AH1261" s="1"/>
      <c r="AI1261" s="1"/>
      <c r="AK1261" s="1"/>
      <c r="AL1261" s="1"/>
      <c r="AN1261" s="1"/>
      <c r="AO1261" s="1"/>
    </row>
    <row r="1262" spans="5:41" ht="12">
      <c r="E1262" s="1"/>
      <c r="G1262" s="1"/>
      <c r="I1262" s="1"/>
      <c r="K1262" s="1"/>
      <c r="M1262" s="1"/>
      <c r="O1262" s="1"/>
      <c r="Q1262" s="1"/>
      <c r="S1262" s="1"/>
      <c r="T1262" s="1"/>
      <c r="V1262" s="1"/>
      <c r="W1262" s="1"/>
      <c r="Y1262" s="1"/>
      <c r="Z1262" s="1"/>
      <c r="AB1262" s="1"/>
      <c r="AC1262" s="1"/>
      <c r="AE1262" s="1"/>
      <c r="AF1262" s="1"/>
      <c r="AH1262" s="1"/>
      <c r="AI1262" s="1"/>
      <c r="AK1262" s="1"/>
      <c r="AL1262" s="1"/>
      <c r="AN1262" s="1"/>
      <c r="AO1262" s="1"/>
    </row>
    <row r="1263" spans="5:41" ht="12">
      <c r="E1263" s="1"/>
      <c r="G1263" s="1"/>
      <c r="I1263" s="1"/>
      <c r="K1263" s="1"/>
      <c r="M1263" s="1"/>
      <c r="O1263" s="1"/>
      <c r="Q1263" s="1"/>
      <c r="S1263" s="1"/>
      <c r="T1263" s="1"/>
      <c r="V1263" s="1"/>
      <c r="W1263" s="1"/>
      <c r="Y1263" s="1"/>
      <c r="Z1263" s="1"/>
      <c r="AB1263" s="1"/>
      <c r="AC1263" s="1"/>
      <c r="AE1263" s="1"/>
      <c r="AF1263" s="1"/>
      <c r="AH1263" s="1"/>
      <c r="AI1263" s="1"/>
      <c r="AK1263" s="1"/>
      <c r="AL1263" s="1"/>
      <c r="AN1263" s="1"/>
      <c r="AO1263" s="1"/>
    </row>
    <row r="1264" spans="5:41" ht="12">
      <c r="E1264" s="1"/>
      <c r="G1264" s="1"/>
      <c r="I1264" s="1"/>
      <c r="K1264" s="1"/>
      <c r="M1264" s="1"/>
      <c r="O1264" s="1"/>
      <c r="Q1264" s="1"/>
      <c r="S1264" s="1"/>
      <c r="T1264" s="1"/>
      <c r="V1264" s="1"/>
      <c r="W1264" s="1"/>
      <c r="Y1264" s="1"/>
      <c r="Z1264" s="1"/>
      <c r="AB1264" s="1"/>
      <c r="AC1264" s="1"/>
      <c r="AE1264" s="1"/>
      <c r="AF1264" s="1"/>
      <c r="AH1264" s="1"/>
      <c r="AI1264" s="1"/>
      <c r="AK1264" s="1"/>
      <c r="AL1264" s="1"/>
      <c r="AN1264" s="1"/>
      <c r="AO1264" s="1"/>
    </row>
    <row r="1265" spans="5:41" ht="12">
      <c r="E1265" s="1"/>
      <c r="G1265" s="1"/>
      <c r="I1265" s="1"/>
      <c r="K1265" s="1"/>
      <c r="M1265" s="1"/>
      <c r="O1265" s="1"/>
      <c r="Q1265" s="1"/>
      <c r="S1265" s="1"/>
      <c r="T1265" s="1"/>
      <c r="V1265" s="1"/>
      <c r="W1265" s="1"/>
      <c r="Y1265" s="1"/>
      <c r="Z1265" s="1"/>
      <c r="AB1265" s="1"/>
      <c r="AC1265" s="1"/>
      <c r="AE1265" s="1"/>
      <c r="AF1265" s="1"/>
      <c r="AH1265" s="1"/>
      <c r="AI1265" s="1"/>
      <c r="AK1265" s="1"/>
      <c r="AL1265" s="1"/>
      <c r="AN1265" s="1"/>
      <c r="AO1265" s="1"/>
    </row>
    <row r="1266" spans="5:41" ht="12">
      <c r="E1266" s="1"/>
      <c r="G1266" s="1"/>
      <c r="I1266" s="1"/>
      <c r="K1266" s="1"/>
      <c r="M1266" s="1"/>
      <c r="O1266" s="1"/>
      <c r="Q1266" s="1"/>
      <c r="S1266" s="1"/>
      <c r="T1266" s="1"/>
      <c r="V1266" s="1"/>
      <c r="W1266" s="1"/>
      <c r="Y1266" s="1"/>
      <c r="Z1266" s="1"/>
      <c r="AB1266" s="1"/>
      <c r="AC1266" s="1"/>
      <c r="AE1266" s="1"/>
      <c r="AF1266" s="1"/>
      <c r="AH1266" s="1"/>
      <c r="AI1266" s="1"/>
      <c r="AK1266" s="1"/>
      <c r="AL1266" s="1"/>
      <c r="AN1266" s="1"/>
      <c r="AO1266" s="1"/>
    </row>
    <row r="1267" spans="5:41" ht="12">
      <c r="E1267" s="1"/>
      <c r="G1267" s="1"/>
      <c r="I1267" s="1"/>
      <c r="K1267" s="1"/>
      <c r="M1267" s="1"/>
      <c r="O1267" s="1"/>
      <c r="Q1267" s="1"/>
      <c r="S1267" s="1"/>
      <c r="T1267" s="1"/>
      <c r="V1267" s="1"/>
      <c r="W1267" s="1"/>
      <c r="Y1267" s="1"/>
      <c r="Z1267" s="1"/>
      <c r="AB1267" s="1"/>
      <c r="AC1267" s="1"/>
      <c r="AE1267" s="1"/>
      <c r="AF1267" s="1"/>
      <c r="AH1267" s="1"/>
      <c r="AI1267" s="1"/>
      <c r="AK1267" s="1"/>
      <c r="AL1267" s="1"/>
      <c r="AN1267" s="1"/>
      <c r="AO1267" s="1"/>
    </row>
    <row r="1268" spans="5:41" ht="12">
      <c r="E1268" s="1"/>
      <c r="G1268" s="1"/>
      <c r="I1268" s="1"/>
      <c r="K1268" s="1"/>
      <c r="M1268" s="1"/>
      <c r="O1268" s="1"/>
      <c r="Q1268" s="1"/>
      <c r="S1268" s="1"/>
      <c r="T1268" s="1"/>
      <c r="V1268" s="1"/>
      <c r="W1268" s="1"/>
      <c r="Y1268" s="1"/>
      <c r="Z1268" s="1"/>
      <c r="AB1268" s="1"/>
      <c r="AC1268" s="1"/>
      <c r="AE1268" s="1"/>
      <c r="AF1268" s="1"/>
      <c r="AH1268" s="1"/>
      <c r="AI1268" s="1"/>
      <c r="AK1268" s="1"/>
      <c r="AL1268" s="1"/>
      <c r="AN1268" s="1"/>
      <c r="AO1268" s="1"/>
    </row>
    <row r="1269" spans="5:41" ht="12">
      <c r="E1269" s="1"/>
      <c r="G1269" s="1"/>
      <c r="I1269" s="1"/>
      <c r="K1269" s="1"/>
      <c r="M1269" s="1"/>
      <c r="O1269" s="1"/>
      <c r="Q1269" s="1"/>
      <c r="S1269" s="1"/>
      <c r="T1269" s="1"/>
      <c r="V1269" s="1"/>
      <c r="W1269" s="1"/>
      <c r="Y1269" s="1"/>
      <c r="Z1269" s="1"/>
      <c r="AB1269" s="1"/>
      <c r="AC1269" s="1"/>
      <c r="AE1269" s="1"/>
      <c r="AF1269" s="1"/>
      <c r="AH1269" s="1"/>
      <c r="AI1269" s="1"/>
      <c r="AK1269" s="1"/>
      <c r="AL1269" s="1"/>
      <c r="AN1269" s="1"/>
      <c r="AO1269" s="1"/>
    </row>
    <row r="1270" spans="5:41" ht="12">
      <c r="E1270" s="1"/>
      <c r="G1270" s="1"/>
      <c r="I1270" s="1"/>
      <c r="K1270" s="1"/>
      <c r="M1270" s="1"/>
      <c r="O1270" s="1"/>
      <c r="Q1270" s="1"/>
      <c r="S1270" s="1"/>
      <c r="T1270" s="1"/>
      <c r="V1270" s="1"/>
      <c r="W1270" s="1"/>
      <c r="Y1270" s="1"/>
      <c r="Z1270" s="1"/>
      <c r="AB1270" s="1"/>
      <c r="AC1270" s="1"/>
      <c r="AE1270" s="1"/>
      <c r="AF1270" s="1"/>
      <c r="AH1270" s="1"/>
      <c r="AI1270" s="1"/>
      <c r="AK1270" s="1"/>
      <c r="AL1270" s="1"/>
      <c r="AN1270" s="1"/>
      <c r="AO1270" s="1"/>
    </row>
    <row r="1271" spans="5:41" ht="12">
      <c r="E1271" s="1"/>
      <c r="G1271" s="1"/>
      <c r="I1271" s="1"/>
      <c r="K1271" s="1"/>
      <c r="M1271" s="1"/>
      <c r="O1271" s="1"/>
      <c r="Q1271" s="1"/>
      <c r="S1271" s="1"/>
      <c r="T1271" s="1"/>
      <c r="V1271" s="1"/>
      <c r="W1271" s="1"/>
      <c r="Y1271" s="1"/>
      <c r="Z1271" s="1"/>
      <c r="AB1271" s="1"/>
      <c r="AC1271" s="1"/>
      <c r="AE1271" s="1"/>
      <c r="AF1271" s="1"/>
      <c r="AH1271" s="1"/>
      <c r="AI1271" s="1"/>
      <c r="AK1271" s="1"/>
      <c r="AL1271" s="1"/>
      <c r="AN1271" s="1"/>
      <c r="AO1271" s="1"/>
    </row>
    <row r="1272" spans="5:41" ht="12">
      <c r="E1272" s="1"/>
      <c r="G1272" s="1"/>
      <c r="I1272" s="1"/>
      <c r="K1272" s="1"/>
      <c r="M1272" s="1"/>
      <c r="O1272" s="1"/>
      <c r="Q1272" s="1"/>
      <c r="S1272" s="1"/>
      <c r="T1272" s="1"/>
      <c r="V1272" s="1"/>
      <c r="W1272" s="1"/>
      <c r="Y1272" s="1"/>
      <c r="Z1272" s="1"/>
      <c r="AB1272" s="1"/>
      <c r="AC1272" s="1"/>
      <c r="AE1272" s="1"/>
      <c r="AF1272" s="1"/>
      <c r="AH1272" s="1"/>
      <c r="AI1272" s="1"/>
      <c r="AK1272" s="1"/>
      <c r="AL1272" s="1"/>
      <c r="AN1272" s="1"/>
      <c r="AO1272" s="1"/>
    </row>
    <row r="1273" spans="5:41" ht="12">
      <c r="E1273" s="1"/>
      <c r="G1273" s="1"/>
      <c r="I1273" s="1"/>
      <c r="K1273" s="1"/>
      <c r="M1273" s="1"/>
      <c r="O1273" s="1"/>
      <c r="Q1273" s="1"/>
      <c r="S1273" s="1"/>
      <c r="T1273" s="1"/>
      <c r="V1273" s="1"/>
      <c r="W1273" s="1"/>
      <c r="Y1273" s="1"/>
      <c r="Z1273" s="1"/>
      <c r="AB1273" s="1"/>
      <c r="AC1273" s="1"/>
      <c r="AE1273" s="1"/>
      <c r="AF1273" s="1"/>
      <c r="AH1273" s="1"/>
      <c r="AI1273" s="1"/>
      <c r="AK1273" s="1"/>
      <c r="AL1273" s="1"/>
      <c r="AN1273" s="1"/>
      <c r="AO1273" s="1"/>
    </row>
    <row r="1274" spans="5:41" ht="12">
      <c r="E1274" s="1"/>
      <c r="G1274" s="1"/>
      <c r="I1274" s="1"/>
      <c r="K1274" s="1"/>
      <c r="M1274" s="1"/>
      <c r="O1274" s="1"/>
      <c r="Q1274" s="1"/>
      <c r="S1274" s="1"/>
      <c r="T1274" s="1"/>
      <c r="V1274" s="1"/>
      <c r="W1274" s="1"/>
      <c r="Y1274" s="1"/>
      <c r="Z1274" s="1"/>
      <c r="AB1274" s="1"/>
      <c r="AC1274" s="1"/>
      <c r="AE1274" s="1"/>
      <c r="AF1274" s="1"/>
      <c r="AH1274" s="1"/>
      <c r="AI1274" s="1"/>
      <c r="AK1274" s="1"/>
      <c r="AL1274" s="1"/>
      <c r="AN1274" s="1"/>
      <c r="AO1274" s="1"/>
    </row>
    <row r="1275" spans="5:41" ht="12">
      <c r="E1275" s="1"/>
      <c r="G1275" s="1"/>
      <c r="I1275" s="1"/>
      <c r="K1275" s="1"/>
      <c r="M1275" s="1"/>
      <c r="O1275" s="1"/>
      <c r="Q1275" s="1"/>
      <c r="S1275" s="1"/>
      <c r="T1275" s="1"/>
      <c r="V1275" s="1"/>
      <c r="W1275" s="1"/>
      <c r="Y1275" s="1"/>
      <c r="Z1275" s="1"/>
      <c r="AB1275" s="1"/>
      <c r="AC1275" s="1"/>
      <c r="AE1275" s="1"/>
      <c r="AF1275" s="1"/>
      <c r="AH1275" s="1"/>
      <c r="AI1275" s="1"/>
      <c r="AK1275" s="1"/>
      <c r="AL1275" s="1"/>
      <c r="AN1275" s="1"/>
      <c r="AO1275" s="1"/>
    </row>
    <row r="1276" spans="5:41" ht="12">
      <c r="E1276" s="1"/>
      <c r="G1276" s="1"/>
      <c r="I1276" s="1"/>
      <c r="K1276" s="1"/>
      <c r="M1276" s="1"/>
      <c r="O1276" s="1"/>
      <c r="Q1276" s="1"/>
      <c r="S1276" s="1"/>
      <c r="T1276" s="1"/>
      <c r="V1276" s="1"/>
      <c r="W1276" s="1"/>
      <c r="Y1276" s="1"/>
      <c r="Z1276" s="1"/>
      <c r="AB1276" s="1"/>
      <c r="AC1276" s="1"/>
      <c r="AE1276" s="1"/>
      <c r="AF1276" s="1"/>
      <c r="AH1276" s="1"/>
      <c r="AI1276" s="1"/>
      <c r="AK1276" s="1"/>
      <c r="AL1276" s="1"/>
      <c r="AN1276" s="1"/>
      <c r="AO1276" s="1"/>
    </row>
    <row r="1277" spans="5:41" ht="12">
      <c r="E1277" s="1"/>
      <c r="G1277" s="1"/>
      <c r="I1277" s="1"/>
      <c r="K1277" s="1"/>
      <c r="M1277" s="1"/>
      <c r="O1277" s="1"/>
      <c r="Q1277" s="1"/>
      <c r="S1277" s="1"/>
      <c r="T1277" s="1"/>
      <c r="V1277" s="1"/>
      <c r="W1277" s="1"/>
      <c r="Y1277" s="1"/>
      <c r="Z1277" s="1"/>
      <c r="AB1277" s="1"/>
      <c r="AC1277" s="1"/>
      <c r="AE1277" s="1"/>
      <c r="AF1277" s="1"/>
      <c r="AH1277" s="1"/>
      <c r="AI1277" s="1"/>
      <c r="AK1277" s="1"/>
      <c r="AL1277" s="1"/>
      <c r="AN1277" s="1"/>
      <c r="AO1277" s="1"/>
    </row>
    <row r="1278" spans="5:41" ht="12">
      <c r="E1278" s="1"/>
      <c r="G1278" s="1"/>
      <c r="I1278" s="1"/>
      <c r="K1278" s="1"/>
      <c r="M1278" s="1"/>
      <c r="O1278" s="1"/>
      <c r="Q1278" s="1"/>
      <c r="S1278" s="1"/>
      <c r="T1278" s="1"/>
      <c r="V1278" s="1"/>
      <c r="W1278" s="1"/>
      <c r="Y1278" s="1"/>
      <c r="Z1278" s="1"/>
      <c r="AB1278" s="1"/>
      <c r="AC1278" s="1"/>
      <c r="AE1278" s="1"/>
      <c r="AF1278" s="1"/>
      <c r="AH1278" s="1"/>
      <c r="AI1278" s="1"/>
      <c r="AK1278" s="1"/>
      <c r="AL1278" s="1"/>
      <c r="AN1278" s="1"/>
      <c r="AO1278" s="1"/>
    </row>
    <row r="1279" spans="5:41" ht="12">
      <c r="E1279" s="1"/>
      <c r="G1279" s="1"/>
      <c r="I1279" s="1"/>
      <c r="K1279" s="1"/>
      <c r="M1279" s="1"/>
      <c r="O1279" s="1"/>
      <c r="Q1279" s="1"/>
      <c r="S1279" s="1"/>
      <c r="T1279" s="1"/>
      <c r="V1279" s="1"/>
      <c r="W1279" s="1"/>
      <c r="Y1279" s="1"/>
      <c r="Z1279" s="1"/>
      <c r="AB1279" s="1"/>
      <c r="AC1279" s="1"/>
      <c r="AE1279" s="1"/>
      <c r="AF1279" s="1"/>
      <c r="AH1279" s="1"/>
      <c r="AI1279" s="1"/>
      <c r="AK1279" s="1"/>
      <c r="AL1279" s="1"/>
      <c r="AN1279" s="1"/>
      <c r="AO1279" s="1"/>
    </row>
    <row r="1280" spans="5:41" ht="12">
      <c r="E1280" s="1"/>
      <c r="G1280" s="1"/>
      <c r="I1280" s="1"/>
      <c r="K1280" s="1"/>
      <c r="M1280" s="1"/>
      <c r="O1280" s="1"/>
      <c r="Q1280" s="1"/>
      <c r="S1280" s="1"/>
      <c r="T1280" s="1"/>
      <c r="V1280" s="1"/>
      <c r="W1280" s="1"/>
      <c r="Y1280" s="1"/>
      <c r="Z1280" s="1"/>
      <c r="AB1280" s="1"/>
      <c r="AC1280" s="1"/>
      <c r="AE1280" s="1"/>
      <c r="AF1280" s="1"/>
      <c r="AH1280" s="1"/>
      <c r="AI1280" s="1"/>
      <c r="AK1280" s="1"/>
      <c r="AL1280" s="1"/>
      <c r="AN1280" s="1"/>
      <c r="AO1280" s="1"/>
    </row>
    <row r="1281" spans="5:41" ht="12">
      <c r="E1281" s="1"/>
      <c r="G1281" s="1"/>
      <c r="I1281" s="1"/>
      <c r="K1281" s="1"/>
      <c r="M1281" s="1"/>
      <c r="O1281" s="1"/>
      <c r="Q1281" s="1"/>
      <c r="S1281" s="1"/>
      <c r="T1281" s="1"/>
      <c r="V1281" s="1"/>
      <c r="W1281" s="1"/>
      <c r="Y1281" s="1"/>
      <c r="Z1281" s="1"/>
      <c r="AB1281" s="1"/>
      <c r="AC1281" s="1"/>
      <c r="AE1281" s="1"/>
      <c r="AF1281" s="1"/>
      <c r="AH1281" s="1"/>
      <c r="AI1281" s="1"/>
      <c r="AK1281" s="1"/>
      <c r="AL1281" s="1"/>
      <c r="AN1281" s="1"/>
      <c r="AO1281" s="1"/>
    </row>
    <row r="1282" spans="5:41" ht="12">
      <c r="E1282" s="1"/>
      <c r="G1282" s="1"/>
      <c r="I1282" s="1"/>
      <c r="K1282" s="1"/>
      <c r="M1282" s="1"/>
      <c r="O1282" s="1"/>
      <c r="Q1282" s="1"/>
      <c r="S1282" s="1"/>
      <c r="T1282" s="1"/>
      <c r="V1282" s="1"/>
      <c r="W1282" s="1"/>
      <c r="Y1282" s="1"/>
      <c r="Z1282" s="1"/>
      <c r="AB1282" s="1"/>
      <c r="AC1282" s="1"/>
      <c r="AE1282" s="1"/>
      <c r="AF1282" s="1"/>
      <c r="AH1282" s="1"/>
      <c r="AI1282" s="1"/>
      <c r="AK1282" s="1"/>
      <c r="AL1282" s="1"/>
      <c r="AN1282" s="1"/>
      <c r="AO1282" s="1"/>
    </row>
    <row r="1283" spans="5:41" ht="12">
      <c r="E1283" s="1"/>
      <c r="G1283" s="1"/>
      <c r="I1283" s="1"/>
      <c r="K1283" s="1"/>
      <c r="M1283" s="1"/>
      <c r="O1283" s="1"/>
      <c r="Q1283" s="1"/>
      <c r="S1283" s="1"/>
      <c r="T1283" s="1"/>
      <c r="V1283" s="1"/>
      <c r="W1283" s="1"/>
      <c r="Y1283" s="1"/>
      <c r="Z1283" s="1"/>
      <c r="AB1283" s="1"/>
      <c r="AC1283" s="1"/>
      <c r="AE1283" s="1"/>
      <c r="AF1283" s="1"/>
      <c r="AH1283" s="1"/>
      <c r="AI1283" s="1"/>
      <c r="AK1283" s="1"/>
      <c r="AL1283" s="1"/>
      <c r="AN1283" s="1"/>
      <c r="AO1283" s="1"/>
    </row>
    <row r="1284" spans="5:41" ht="12">
      <c r="E1284" s="1"/>
      <c r="G1284" s="1"/>
      <c r="I1284" s="1"/>
      <c r="K1284" s="1"/>
      <c r="M1284" s="1"/>
      <c r="O1284" s="1"/>
      <c r="Q1284" s="1"/>
      <c r="S1284" s="1"/>
      <c r="T1284" s="1"/>
      <c r="V1284" s="1"/>
      <c r="W1284" s="1"/>
      <c r="Y1284" s="1"/>
      <c r="Z1284" s="1"/>
      <c r="AB1284" s="1"/>
      <c r="AC1284" s="1"/>
      <c r="AE1284" s="1"/>
      <c r="AF1284" s="1"/>
      <c r="AH1284" s="1"/>
      <c r="AI1284" s="1"/>
      <c r="AK1284" s="1"/>
      <c r="AL1284" s="1"/>
      <c r="AN1284" s="1"/>
      <c r="AO1284" s="1"/>
    </row>
    <row r="1285" spans="5:41" ht="12">
      <c r="E1285" s="1"/>
      <c r="G1285" s="1"/>
      <c r="I1285" s="1"/>
      <c r="K1285" s="1"/>
      <c r="M1285" s="1"/>
      <c r="O1285" s="1"/>
      <c r="Q1285" s="1"/>
      <c r="S1285" s="1"/>
      <c r="T1285" s="1"/>
      <c r="V1285" s="1"/>
      <c r="W1285" s="1"/>
      <c r="Y1285" s="1"/>
      <c r="Z1285" s="1"/>
      <c r="AB1285" s="1"/>
      <c r="AC1285" s="1"/>
      <c r="AE1285" s="1"/>
      <c r="AF1285" s="1"/>
      <c r="AH1285" s="1"/>
      <c r="AI1285" s="1"/>
      <c r="AK1285" s="1"/>
      <c r="AL1285" s="1"/>
      <c r="AN1285" s="1"/>
      <c r="AO1285" s="1"/>
    </row>
    <row r="1286" spans="5:41" ht="12">
      <c r="E1286" s="1"/>
      <c r="G1286" s="1"/>
      <c r="I1286" s="1"/>
      <c r="K1286" s="1"/>
      <c r="M1286" s="1"/>
      <c r="O1286" s="1"/>
      <c r="Q1286" s="1"/>
      <c r="S1286" s="1"/>
      <c r="T1286" s="1"/>
      <c r="V1286" s="1"/>
      <c r="W1286" s="1"/>
      <c r="Y1286" s="1"/>
      <c r="Z1286" s="1"/>
      <c r="AB1286" s="1"/>
      <c r="AC1286" s="1"/>
      <c r="AE1286" s="1"/>
      <c r="AF1286" s="1"/>
      <c r="AH1286" s="1"/>
      <c r="AI1286" s="1"/>
      <c r="AK1286" s="1"/>
      <c r="AL1286" s="1"/>
      <c r="AN1286" s="1"/>
      <c r="AO1286" s="1"/>
    </row>
    <row r="1287" spans="5:41" ht="12">
      <c r="E1287" s="1"/>
      <c r="G1287" s="1"/>
      <c r="I1287" s="1"/>
      <c r="K1287" s="1"/>
      <c r="M1287" s="1"/>
      <c r="O1287" s="1"/>
      <c r="Q1287" s="1"/>
      <c r="S1287" s="1"/>
      <c r="T1287" s="1"/>
      <c r="V1287" s="1"/>
      <c r="W1287" s="1"/>
      <c r="Y1287" s="1"/>
      <c r="Z1287" s="1"/>
      <c r="AB1287" s="1"/>
      <c r="AC1287" s="1"/>
      <c r="AE1287" s="1"/>
      <c r="AF1287" s="1"/>
      <c r="AH1287" s="1"/>
      <c r="AI1287" s="1"/>
      <c r="AK1287" s="1"/>
      <c r="AL1287" s="1"/>
      <c r="AN1287" s="1"/>
      <c r="AO1287" s="1"/>
    </row>
    <row r="1288" spans="5:41" ht="12">
      <c r="E1288" s="1"/>
      <c r="G1288" s="1"/>
      <c r="I1288" s="1"/>
      <c r="K1288" s="1"/>
      <c r="M1288" s="1"/>
      <c r="O1288" s="1"/>
      <c r="Q1288" s="1"/>
      <c r="S1288" s="1"/>
      <c r="T1288" s="1"/>
      <c r="V1288" s="1"/>
      <c r="W1288" s="1"/>
      <c r="Y1288" s="1"/>
      <c r="Z1288" s="1"/>
      <c r="AB1288" s="1"/>
      <c r="AC1288" s="1"/>
      <c r="AE1288" s="1"/>
      <c r="AF1288" s="1"/>
      <c r="AH1288" s="1"/>
      <c r="AI1288" s="1"/>
      <c r="AK1288" s="1"/>
      <c r="AL1288" s="1"/>
      <c r="AN1288" s="1"/>
      <c r="AO1288" s="1"/>
    </row>
    <row r="1289" spans="5:41" ht="12">
      <c r="E1289" s="1"/>
      <c r="G1289" s="1"/>
      <c r="I1289" s="1"/>
      <c r="K1289" s="1"/>
      <c r="M1289" s="1"/>
      <c r="O1289" s="1"/>
      <c r="Q1289" s="1"/>
      <c r="S1289" s="1"/>
      <c r="T1289" s="1"/>
      <c r="V1289" s="1"/>
      <c r="W1289" s="1"/>
      <c r="Y1289" s="1"/>
      <c r="Z1289" s="1"/>
      <c r="AB1289" s="1"/>
      <c r="AC1289" s="1"/>
      <c r="AE1289" s="1"/>
      <c r="AF1289" s="1"/>
      <c r="AH1289" s="1"/>
      <c r="AI1289" s="1"/>
      <c r="AK1289" s="1"/>
      <c r="AL1289" s="1"/>
      <c r="AN1289" s="1"/>
      <c r="AO1289" s="1"/>
    </row>
    <row r="1290" spans="5:41" ht="12">
      <c r="E1290" s="1"/>
      <c r="G1290" s="1"/>
      <c r="I1290" s="1"/>
      <c r="K1290" s="1"/>
      <c r="M1290" s="1"/>
      <c r="O1290" s="1"/>
      <c r="Q1290" s="1"/>
      <c r="S1290" s="1"/>
      <c r="T1290" s="1"/>
      <c r="V1290" s="1"/>
      <c r="W1290" s="1"/>
      <c r="Y1290" s="1"/>
      <c r="Z1290" s="1"/>
      <c r="AB1290" s="1"/>
      <c r="AC1290" s="1"/>
      <c r="AE1290" s="1"/>
      <c r="AF1290" s="1"/>
      <c r="AH1290" s="1"/>
      <c r="AI1290" s="1"/>
      <c r="AK1290" s="1"/>
      <c r="AL1290" s="1"/>
      <c r="AN1290" s="1"/>
      <c r="AO1290" s="1"/>
    </row>
    <row r="1291" spans="5:41" ht="12">
      <c r="E1291" s="1"/>
      <c r="G1291" s="1"/>
      <c r="I1291" s="1"/>
      <c r="K1291" s="1"/>
      <c r="M1291" s="1"/>
      <c r="O1291" s="1"/>
      <c r="Q1291" s="1"/>
      <c r="S1291" s="1"/>
      <c r="T1291" s="1"/>
      <c r="V1291" s="1"/>
      <c r="W1291" s="1"/>
      <c r="Y1291" s="1"/>
      <c r="Z1291" s="1"/>
      <c r="AB1291" s="1"/>
      <c r="AC1291" s="1"/>
      <c r="AE1291" s="1"/>
      <c r="AF1291" s="1"/>
      <c r="AH1291" s="1"/>
      <c r="AI1291" s="1"/>
      <c r="AK1291" s="1"/>
      <c r="AL1291" s="1"/>
      <c r="AN1291" s="1"/>
      <c r="AO1291" s="1"/>
    </row>
    <row r="1292" spans="5:41" ht="12">
      <c r="E1292" s="1"/>
      <c r="G1292" s="1"/>
      <c r="I1292" s="1"/>
      <c r="K1292" s="1"/>
      <c r="M1292" s="1"/>
      <c r="O1292" s="1"/>
      <c r="Q1292" s="1"/>
      <c r="S1292" s="1"/>
      <c r="T1292" s="1"/>
      <c r="V1292" s="1"/>
      <c r="W1292" s="1"/>
      <c r="Y1292" s="1"/>
      <c r="Z1292" s="1"/>
      <c r="AB1292" s="1"/>
      <c r="AC1292" s="1"/>
      <c r="AE1292" s="1"/>
      <c r="AF1292" s="1"/>
      <c r="AH1292" s="1"/>
      <c r="AI1292" s="1"/>
      <c r="AK1292" s="1"/>
      <c r="AL1292" s="1"/>
      <c r="AN1292" s="1"/>
      <c r="AO1292" s="1"/>
    </row>
    <row r="1293" spans="5:41" ht="12">
      <c r="E1293" s="1"/>
      <c r="G1293" s="1"/>
      <c r="I1293" s="1"/>
      <c r="K1293" s="1"/>
      <c r="M1293" s="1"/>
      <c r="O1293" s="1"/>
      <c r="Q1293" s="1"/>
      <c r="S1293" s="1"/>
      <c r="T1293" s="1"/>
      <c r="V1293" s="1"/>
      <c r="W1293" s="1"/>
      <c r="Y1293" s="1"/>
      <c r="Z1293" s="1"/>
      <c r="AB1293" s="1"/>
      <c r="AC1293" s="1"/>
      <c r="AE1293" s="1"/>
      <c r="AF1293" s="1"/>
      <c r="AH1293" s="1"/>
      <c r="AI1293" s="1"/>
      <c r="AK1293" s="1"/>
      <c r="AL1293" s="1"/>
      <c r="AN1293" s="1"/>
      <c r="AO1293" s="1"/>
    </row>
    <row r="1294" spans="5:41" ht="12">
      <c r="E1294" s="1"/>
      <c r="G1294" s="1"/>
      <c r="I1294" s="1"/>
      <c r="K1294" s="1"/>
      <c r="M1294" s="1"/>
      <c r="O1294" s="1"/>
      <c r="Q1294" s="1"/>
      <c r="S1294" s="1"/>
      <c r="T1294" s="1"/>
      <c r="V1294" s="1"/>
      <c r="W1294" s="1"/>
      <c r="Y1294" s="1"/>
      <c r="Z1294" s="1"/>
      <c r="AB1294" s="1"/>
      <c r="AC1294" s="1"/>
      <c r="AE1294" s="1"/>
      <c r="AF1294" s="1"/>
      <c r="AH1294" s="1"/>
      <c r="AI1294" s="1"/>
      <c r="AK1294" s="1"/>
      <c r="AL1294" s="1"/>
      <c r="AN1294" s="1"/>
      <c r="AO1294" s="1"/>
    </row>
    <row r="1295" spans="5:41" ht="12">
      <c r="E1295" s="1"/>
      <c r="G1295" s="1"/>
      <c r="I1295" s="1"/>
      <c r="K1295" s="1"/>
      <c r="M1295" s="1"/>
      <c r="O1295" s="1"/>
      <c r="Q1295" s="1"/>
      <c r="S1295" s="1"/>
      <c r="T1295" s="1"/>
      <c r="V1295" s="1"/>
      <c r="W1295" s="1"/>
      <c r="Y1295" s="1"/>
      <c r="Z1295" s="1"/>
      <c r="AB1295" s="1"/>
      <c r="AC1295" s="1"/>
      <c r="AE1295" s="1"/>
      <c r="AF1295" s="1"/>
      <c r="AH1295" s="1"/>
      <c r="AI1295" s="1"/>
      <c r="AK1295" s="1"/>
      <c r="AL1295" s="1"/>
      <c r="AN1295" s="1"/>
      <c r="AO1295" s="1"/>
    </row>
    <row r="1296" spans="5:41" ht="12">
      <c r="E1296" s="1"/>
      <c r="G1296" s="1"/>
      <c r="I1296" s="1"/>
      <c r="K1296" s="1"/>
      <c r="M1296" s="1"/>
      <c r="O1296" s="1"/>
      <c r="Q1296" s="1"/>
      <c r="S1296" s="1"/>
      <c r="T1296" s="1"/>
      <c r="V1296" s="1"/>
      <c r="W1296" s="1"/>
      <c r="Y1296" s="1"/>
      <c r="Z1296" s="1"/>
      <c r="AB1296" s="1"/>
      <c r="AC1296" s="1"/>
      <c r="AE1296" s="1"/>
      <c r="AF1296" s="1"/>
      <c r="AH1296" s="1"/>
      <c r="AI1296" s="1"/>
      <c r="AK1296" s="1"/>
      <c r="AL1296" s="1"/>
      <c r="AN1296" s="1"/>
      <c r="AO1296" s="1"/>
    </row>
    <row r="1297" spans="5:41" ht="12">
      <c r="E1297" s="1"/>
      <c r="G1297" s="1"/>
      <c r="I1297" s="1"/>
      <c r="K1297" s="1"/>
      <c r="M1297" s="1"/>
      <c r="O1297" s="1"/>
      <c r="Q1297" s="1"/>
      <c r="S1297" s="1"/>
      <c r="T1297" s="1"/>
      <c r="V1297" s="1"/>
      <c r="W1297" s="1"/>
      <c r="Y1297" s="1"/>
      <c r="Z1297" s="1"/>
      <c r="AB1297" s="1"/>
      <c r="AC1297" s="1"/>
      <c r="AE1297" s="1"/>
      <c r="AF1297" s="1"/>
      <c r="AH1297" s="1"/>
      <c r="AI1297" s="1"/>
      <c r="AK1297" s="1"/>
      <c r="AL1297" s="1"/>
      <c r="AN1297" s="1"/>
      <c r="AO1297" s="1"/>
    </row>
    <row r="1298" spans="5:41" ht="12">
      <c r="E1298" s="1"/>
      <c r="G1298" s="1"/>
      <c r="I1298" s="1"/>
      <c r="K1298" s="1"/>
      <c r="M1298" s="1"/>
      <c r="O1298" s="1"/>
      <c r="Q1298" s="1"/>
      <c r="S1298" s="1"/>
      <c r="T1298" s="1"/>
      <c r="V1298" s="1"/>
      <c r="W1298" s="1"/>
      <c r="Y1298" s="1"/>
      <c r="Z1298" s="1"/>
      <c r="AB1298" s="1"/>
      <c r="AC1298" s="1"/>
      <c r="AE1298" s="1"/>
      <c r="AF1298" s="1"/>
      <c r="AH1298" s="1"/>
      <c r="AI1298" s="1"/>
      <c r="AK1298" s="1"/>
      <c r="AL1298" s="1"/>
      <c r="AN1298" s="1"/>
      <c r="AO1298" s="1"/>
    </row>
    <row r="1299" spans="5:41" ht="12">
      <c r="E1299" s="1"/>
      <c r="G1299" s="1"/>
      <c r="I1299" s="1"/>
      <c r="K1299" s="1"/>
      <c r="M1299" s="1"/>
      <c r="O1299" s="1"/>
      <c r="Q1299" s="1"/>
      <c r="S1299" s="1"/>
      <c r="T1299" s="1"/>
      <c r="V1299" s="1"/>
      <c r="W1299" s="1"/>
      <c r="Y1299" s="1"/>
      <c r="Z1299" s="1"/>
      <c r="AB1299" s="1"/>
      <c r="AC1299" s="1"/>
      <c r="AE1299" s="1"/>
      <c r="AF1299" s="1"/>
      <c r="AH1299" s="1"/>
      <c r="AI1299" s="1"/>
      <c r="AK1299" s="1"/>
      <c r="AL1299" s="1"/>
      <c r="AN1299" s="1"/>
      <c r="AO1299" s="1"/>
    </row>
    <row r="1300" spans="5:41" ht="12">
      <c r="E1300" s="1"/>
      <c r="G1300" s="1"/>
      <c r="I1300" s="1"/>
      <c r="K1300" s="1"/>
      <c r="M1300" s="1"/>
      <c r="O1300" s="1"/>
      <c r="Q1300" s="1"/>
      <c r="S1300" s="1"/>
      <c r="T1300" s="1"/>
      <c r="V1300" s="1"/>
      <c r="W1300" s="1"/>
      <c r="Y1300" s="1"/>
      <c r="Z1300" s="1"/>
      <c r="AB1300" s="1"/>
      <c r="AC1300" s="1"/>
      <c r="AE1300" s="1"/>
      <c r="AF1300" s="1"/>
      <c r="AH1300" s="1"/>
      <c r="AI1300" s="1"/>
      <c r="AK1300" s="1"/>
      <c r="AL1300" s="1"/>
      <c r="AN1300" s="1"/>
      <c r="AO1300" s="1"/>
    </row>
    <row r="1301" spans="5:41" ht="12">
      <c r="E1301" s="1"/>
      <c r="G1301" s="1"/>
      <c r="I1301" s="1"/>
      <c r="K1301" s="1"/>
      <c r="M1301" s="1"/>
      <c r="O1301" s="1"/>
      <c r="Q1301" s="1"/>
      <c r="S1301" s="1"/>
      <c r="T1301" s="1"/>
      <c r="V1301" s="1"/>
      <c r="W1301" s="1"/>
      <c r="Y1301" s="1"/>
      <c r="Z1301" s="1"/>
      <c r="AB1301" s="1"/>
      <c r="AC1301" s="1"/>
      <c r="AE1301" s="1"/>
      <c r="AF1301" s="1"/>
      <c r="AH1301" s="1"/>
      <c r="AI1301" s="1"/>
      <c r="AK1301" s="1"/>
      <c r="AL1301" s="1"/>
      <c r="AN1301" s="1"/>
      <c r="AO1301" s="1"/>
    </row>
    <row r="1302" spans="5:41" ht="12">
      <c r="E1302" s="1"/>
      <c r="G1302" s="1"/>
      <c r="I1302" s="1"/>
      <c r="K1302" s="1"/>
      <c r="M1302" s="1"/>
      <c r="O1302" s="1"/>
      <c r="Q1302" s="1"/>
      <c r="S1302" s="1"/>
      <c r="T1302" s="1"/>
      <c r="V1302" s="1"/>
      <c r="W1302" s="1"/>
      <c r="Y1302" s="1"/>
      <c r="Z1302" s="1"/>
      <c r="AB1302" s="1"/>
      <c r="AC1302" s="1"/>
      <c r="AE1302" s="1"/>
      <c r="AF1302" s="1"/>
      <c r="AH1302" s="1"/>
      <c r="AI1302" s="1"/>
      <c r="AK1302" s="1"/>
      <c r="AL1302" s="1"/>
      <c r="AN1302" s="1"/>
      <c r="AO1302" s="1"/>
    </row>
    <row r="1303" spans="5:41" ht="12">
      <c r="E1303" s="1"/>
      <c r="G1303" s="1"/>
      <c r="I1303" s="1"/>
      <c r="K1303" s="1"/>
      <c r="M1303" s="1"/>
      <c r="O1303" s="1"/>
      <c r="Q1303" s="1"/>
      <c r="S1303" s="1"/>
      <c r="T1303" s="1"/>
      <c r="V1303" s="1"/>
      <c r="W1303" s="1"/>
      <c r="Y1303" s="1"/>
      <c r="Z1303" s="1"/>
      <c r="AB1303" s="1"/>
      <c r="AC1303" s="1"/>
      <c r="AE1303" s="1"/>
      <c r="AF1303" s="1"/>
      <c r="AH1303" s="1"/>
      <c r="AI1303" s="1"/>
      <c r="AK1303" s="1"/>
      <c r="AL1303" s="1"/>
      <c r="AN1303" s="1"/>
      <c r="AO1303" s="1"/>
    </row>
    <row r="1304" spans="5:41" ht="12">
      <c r="E1304" s="1"/>
      <c r="G1304" s="1"/>
      <c r="I1304" s="1"/>
      <c r="K1304" s="1"/>
      <c r="M1304" s="1"/>
      <c r="O1304" s="1"/>
      <c r="Q1304" s="1"/>
      <c r="S1304" s="1"/>
      <c r="T1304" s="1"/>
      <c r="V1304" s="1"/>
      <c r="W1304" s="1"/>
      <c r="Y1304" s="1"/>
      <c r="Z1304" s="1"/>
      <c r="AB1304" s="1"/>
      <c r="AC1304" s="1"/>
      <c r="AE1304" s="1"/>
      <c r="AF1304" s="1"/>
      <c r="AH1304" s="1"/>
      <c r="AI1304" s="1"/>
      <c r="AK1304" s="1"/>
      <c r="AL1304" s="1"/>
      <c r="AN1304" s="1"/>
      <c r="AO1304" s="1"/>
    </row>
    <row r="1305" spans="5:41" ht="12">
      <c r="E1305" s="1"/>
      <c r="G1305" s="1"/>
      <c r="I1305" s="1"/>
      <c r="K1305" s="1"/>
      <c r="M1305" s="1"/>
      <c r="O1305" s="1"/>
      <c r="Q1305" s="1"/>
      <c r="S1305" s="1"/>
      <c r="T1305" s="1"/>
      <c r="V1305" s="1"/>
      <c r="W1305" s="1"/>
      <c r="Y1305" s="1"/>
      <c r="Z1305" s="1"/>
      <c r="AB1305" s="1"/>
      <c r="AC1305" s="1"/>
      <c r="AE1305" s="1"/>
      <c r="AF1305" s="1"/>
      <c r="AH1305" s="1"/>
      <c r="AI1305" s="1"/>
      <c r="AK1305" s="1"/>
      <c r="AL1305" s="1"/>
      <c r="AN1305" s="1"/>
      <c r="AO1305" s="1"/>
    </row>
    <row r="1306" spans="5:41" ht="12">
      <c r="E1306" s="1"/>
      <c r="G1306" s="1"/>
      <c r="I1306" s="1"/>
      <c r="K1306" s="1"/>
      <c r="M1306" s="1"/>
      <c r="O1306" s="1"/>
      <c r="Q1306" s="1"/>
      <c r="S1306" s="1"/>
      <c r="T1306" s="1"/>
      <c r="V1306" s="1"/>
      <c r="W1306" s="1"/>
      <c r="Y1306" s="1"/>
      <c r="Z1306" s="1"/>
      <c r="AB1306" s="1"/>
      <c r="AC1306" s="1"/>
      <c r="AE1306" s="1"/>
      <c r="AF1306" s="1"/>
      <c r="AH1306" s="1"/>
      <c r="AI1306" s="1"/>
      <c r="AK1306" s="1"/>
      <c r="AL1306" s="1"/>
      <c r="AN1306" s="1"/>
      <c r="AO1306" s="1"/>
    </row>
    <row r="1307" spans="5:41" ht="12">
      <c r="E1307" s="1"/>
      <c r="G1307" s="1"/>
      <c r="I1307" s="1"/>
      <c r="K1307" s="1"/>
      <c r="M1307" s="1"/>
      <c r="O1307" s="1"/>
      <c r="Q1307" s="1"/>
      <c r="S1307" s="1"/>
      <c r="T1307" s="1"/>
      <c r="V1307" s="1"/>
      <c r="W1307" s="1"/>
      <c r="Y1307" s="1"/>
      <c r="Z1307" s="1"/>
      <c r="AB1307" s="1"/>
      <c r="AC1307" s="1"/>
      <c r="AE1307" s="1"/>
      <c r="AF1307" s="1"/>
      <c r="AH1307" s="1"/>
      <c r="AI1307" s="1"/>
      <c r="AK1307" s="1"/>
      <c r="AL1307" s="1"/>
      <c r="AN1307" s="1"/>
      <c r="AO1307" s="1"/>
    </row>
    <row r="1308" spans="5:41" ht="12">
      <c r="E1308" s="1"/>
      <c r="G1308" s="1"/>
      <c r="I1308" s="1"/>
      <c r="K1308" s="1"/>
      <c r="M1308" s="1"/>
      <c r="O1308" s="1"/>
      <c r="Q1308" s="1"/>
      <c r="S1308" s="1"/>
      <c r="T1308" s="1"/>
      <c r="V1308" s="1"/>
      <c r="W1308" s="1"/>
      <c r="Y1308" s="1"/>
      <c r="Z1308" s="1"/>
      <c r="AB1308" s="1"/>
      <c r="AC1308" s="1"/>
      <c r="AE1308" s="1"/>
      <c r="AF1308" s="1"/>
      <c r="AH1308" s="1"/>
      <c r="AI1308" s="1"/>
      <c r="AK1308" s="1"/>
      <c r="AL1308" s="1"/>
      <c r="AN1308" s="1"/>
      <c r="AO1308" s="1"/>
    </row>
    <row r="1309" spans="5:41" ht="12">
      <c r="E1309" s="1"/>
      <c r="G1309" s="1"/>
      <c r="I1309" s="1"/>
      <c r="K1309" s="1"/>
      <c r="M1309" s="1"/>
      <c r="O1309" s="1"/>
      <c r="Q1309" s="1"/>
      <c r="S1309" s="1"/>
      <c r="T1309" s="1"/>
      <c r="V1309" s="1"/>
      <c r="W1309" s="1"/>
      <c r="Y1309" s="1"/>
      <c r="Z1309" s="1"/>
      <c r="AB1309" s="1"/>
      <c r="AC1309" s="1"/>
      <c r="AE1309" s="1"/>
      <c r="AF1309" s="1"/>
      <c r="AH1309" s="1"/>
      <c r="AI1309" s="1"/>
      <c r="AK1309" s="1"/>
      <c r="AL1309" s="1"/>
      <c r="AN1309" s="1"/>
      <c r="AO1309" s="1"/>
    </row>
    <row r="1310" spans="5:41" ht="12">
      <c r="E1310" s="1"/>
      <c r="G1310" s="1"/>
      <c r="I1310" s="1"/>
      <c r="K1310" s="1"/>
      <c r="M1310" s="1"/>
      <c r="O1310" s="1"/>
      <c r="Q1310" s="1"/>
      <c r="S1310" s="1"/>
      <c r="T1310" s="1"/>
      <c r="V1310" s="1"/>
      <c r="W1310" s="1"/>
      <c r="Y1310" s="1"/>
      <c r="Z1310" s="1"/>
      <c r="AB1310" s="1"/>
      <c r="AC1310" s="1"/>
      <c r="AE1310" s="1"/>
      <c r="AF1310" s="1"/>
      <c r="AH1310" s="1"/>
      <c r="AI1310" s="1"/>
      <c r="AK1310" s="1"/>
      <c r="AL1310" s="1"/>
      <c r="AN1310" s="1"/>
      <c r="AO1310" s="1"/>
    </row>
    <row r="1311" spans="5:41" ht="12">
      <c r="E1311" s="1"/>
      <c r="G1311" s="1"/>
      <c r="I1311" s="1"/>
      <c r="K1311" s="1"/>
      <c r="M1311" s="1"/>
      <c r="O1311" s="1"/>
      <c r="Q1311" s="1"/>
      <c r="S1311" s="1"/>
      <c r="T1311" s="1"/>
      <c r="V1311" s="1"/>
      <c r="W1311" s="1"/>
      <c r="Y1311" s="1"/>
      <c r="Z1311" s="1"/>
      <c r="AB1311" s="1"/>
      <c r="AC1311" s="1"/>
      <c r="AE1311" s="1"/>
      <c r="AF1311" s="1"/>
      <c r="AH1311" s="1"/>
      <c r="AI1311" s="1"/>
      <c r="AK1311" s="1"/>
      <c r="AL1311" s="1"/>
      <c r="AN1311" s="1"/>
      <c r="AO1311" s="1"/>
    </row>
    <row r="1312" spans="5:41" ht="12">
      <c r="E1312" s="1"/>
      <c r="G1312" s="1"/>
      <c r="I1312" s="1"/>
      <c r="K1312" s="1"/>
      <c r="M1312" s="1"/>
      <c r="O1312" s="1"/>
      <c r="Q1312" s="1"/>
      <c r="S1312" s="1"/>
      <c r="T1312" s="1"/>
      <c r="V1312" s="1"/>
      <c r="W1312" s="1"/>
      <c r="Y1312" s="1"/>
      <c r="Z1312" s="1"/>
      <c r="AB1312" s="1"/>
      <c r="AC1312" s="1"/>
      <c r="AE1312" s="1"/>
      <c r="AF1312" s="1"/>
      <c r="AH1312" s="1"/>
      <c r="AI1312" s="1"/>
      <c r="AK1312" s="1"/>
      <c r="AL1312" s="1"/>
      <c r="AN1312" s="1"/>
      <c r="AO1312" s="1"/>
    </row>
    <row r="1313" spans="5:41" ht="12">
      <c r="E1313" s="1"/>
      <c r="G1313" s="1"/>
      <c r="I1313" s="1"/>
      <c r="K1313" s="1"/>
      <c r="M1313" s="1"/>
      <c r="O1313" s="1"/>
      <c r="Q1313" s="1"/>
      <c r="S1313" s="1"/>
      <c r="T1313" s="1"/>
      <c r="V1313" s="1"/>
      <c r="W1313" s="1"/>
      <c r="Y1313" s="1"/>
      <c r="Z1313" s="1"/>
      <c r="AB1313" s="1"/>
      <c r="AC1313" s="1"/>
      <c r="AE1313" s="1"/>
      <c r="AF1313" s="1"/>
      <c r="AH1313" s="1"/>
      <c r="AI1313" s="1"/>
      <c r="AK1313" s="1"/>
      <c r="AL1313" s="1"/>
      <c r="AN1313" s="1"/>
      <c r="AO1313" s="1"/>
    </row>
    <row r="1314" spans="5:41" ht="12">
      <c r="E1314" s="1"/>
      <c r="G1314" s="1"/>
      <c r="I1314" s="1"/>
      <c r="K1314" s="1"/>
      <c r="M1314" s="1"/>
      <c r="O1314" s="1"/>
      <c r="Q1314" s="1"/>
      <c r="S1314" s="1"/>
      <c r="T1314" s="1"/>
      <c r="V1314" s="1"/>
      <c r="W1314" s="1"/>
      <c r="Y1314" s="1"/>
      <c r="Z1314" s="1"/>
      <c r="AB1314" s="1"/>
      <c r="AC1314" s="1"/>
      <c r="AE1314" s="1"/>
      <c r="AF1314" s="1"/>
      <c r="AH1314" s="1"/>
      <c r="AI1314" s="1"/>
      <c r="AK1314" s="1"/>
      <c r="AL1314" s="1"/>
      <c r="AN1314" s="1"/>
      <c r="AO1314" s="1"/>
    </row>
    <row r="1315" spans="5:41" ht="12">
      <c r="E1315" s="1"/>
      <c r="G1315" s="1"/>
      <c r="I1315" s="1"/>
      <c r="K1315" s="1"/>
      <c r="M1315" s="1"/>
      <c r="O1315" s="1"/>
      <c r="Q1315" s="1"/>
      <c r="S1315" s="1"/>
      <c r="T1315" s="1"/>
      <c r="V1315" s="1"/>
      <c r="W1315" s="1"/>
      <c r="Y1315" s="1"/>
      <c r="Z1315" s="1"/>
      <c r="AB1315" s="1"/>
      <c r="AC1315" s="1"/>
      <c r="AE1315" s="1"/>
      <c r="AF1315" s="1"/>
      <c r="AH1315" s="1"/>
      <c r="AI1315" s="1"/>
      <c r="AK1315" s="1"/>
      <c r="AL1315" s="1"/>
      <c r="AN1315" s="1"/>
      <c r="AO1315" s="1"/>
    </row>
    <row r="1316" spans="5:41" ht="12">
      <c r="E1316" s="1"/>
      <c r="G1316" s="1"/>
      <c r="I1316" s="1"/>
      <c r="K1316" s="1"/>
      <c r="M1316" s="1"/>
      <c r="O1316" s="1"/>
      <c r="Q1316" s="1"/>
      <c r="S1316" s="1"/>
      <c r="T1316" s="1"/>
      <c r="V1316" s="1"/>
      <c r="W1316" s="1"/>
      <c r="Y1316" s="1"/>
      <c r="Z1316" s="1"/>
      <c r="AB1316" s="1"/>
      <c r="AC1316" s="1"/>
      <c r="AE1316" s="1"/>
      <c r="AF1316" s="1"/>
      <c r="AH1316" s="1"/>
      <c r="AI1316" s="1"/>
      <c r="AK1316" s="1"/>
      <c r="AL1316" s="1"/>
      <c r="AN1316" s="1"/>
      <c r="AO1316" s="1"/>
    </row>
    <row r="1317" spans="5:41" ht="12">
      <c r="E1317" s="1"/>
      <c r="G1317" s="1"/>
      <c r="I1317" s="1"/>
      <c r="K1317" s="1"/>
      <c r="M1317" s="1"/>
      <c r="O1317" s="1"/>
      <c r="Q1317" s="1"/>
      <c r="S1317" s="1"/>
      <c r="T1317" s="1"/>
      <c r="V1317" s="1"/>
      <c r="W1317" s="1"/>
      <c r="Y1317" s="1"/>
      <c r="Z1317" s="1"/>
      <c r="AB1317" s="1"/>
      <c r="AC1317" s="1"/>
      <c r="AE1317" s="1"/>
      <c r="AF1317" s="1"/>
      <c r="AH1317" s="1"/>
      <c r="AI1317" s="1"/>
      <c r="AK1317" s="1"/>
      <c r="AL1317" s="1"/>
      <c r="AN1317" s="1"/>
      <c r="AO1317" s="1"/>
    </row>
    <row r="1318" spans="5:41" ht="12">
      <c r="E1318" s="1"/>
      <c r="G1318" s="1"/>
      <c r="I1318" s="1"/>
      <c r="K1318" s="1"/>
      <c r="M1318" s="1"/>
      <c r="O1318" s="1"/>
      <c r="Q1318" s="1"/>
      <c r="S1318" s="1"/>
      <c r="T1318" s="1"/>
      <c r="V1318" s="1"/>
      <c r="W1318" s="1"/>
      <c r="Y1318" s="1"/>
      <c r="Z1318" s="1"/>
      <c r="AB1318" s="1"/>
      <c r="AC1318" s="1"/>
      <c r="AE1318" s="1"/>
      <c r="AF1318" s="1"/>
      <c r="AH1318" s="1"/>
      <c r="AI1318" s="1"/>
      <c r="AK1318" s="1"/>
      <c r="AL1318" s="1"/>
      <c r="AN1318" s="1"/>
      <c r="AO1318" s="1"/>
    </row>
    <row r="1319" spans="5:41" ht="12">
      <c r="E1319" s="1"/>
      <c r="G1319" s="1"/>
      <c r="I1319" s="1"/>
      <c r="K1319" s="1"/>
      <c r="M1319" s="1"/>
      <c r="O1319" s="1"/>
      <c r="Q1319" s="1"/>
      <c r="S1319" s="1"/>
      <c r="T1319" s="1"/>
      <c r="V1319" s="1"/>
      <c r="W1319" s="1"/>
      <c r="Y1319" s="1"/>
      <c r="Z1319" s="1"/>
      <c r="AB1319" s="1"/>
      <c r="AC1319" s="1"/>
      <c r="AE1319" s="1"/>
      <c r="AF1319" s="1"/>
      <c r="AH1319" s="1"/>
      <c r="AI1319" s="1"/>
      <c r="AK1319" s="1"/>
      <c r="AL1319" s="1"/>
      <c r="AN1319" s="1"/>
      <c r="AO1319" s="1"/>
    </row>
    <row r="1320" spans="5:41" ht="12">
      <c r="E1320" s="1"/>
      <c r="G1320" s="1"/>
      <c r="I1320" s="1"/>
      <c r="K1320" s="1"/>
      <c r="M1320" s="1"/>
      <c r="O1320" s="1"/>
      <c r="Q1320" s="1"/>
      <c r="S1320" s="1"/>
      <c r="T1320" s="1"/>
      <c r="V1320" s="1"/>
      <c r="W1320" s="1"/>
      <c r="Y1320" s="1"/>
      <c r="Z1320" s="1"/>
      <c r="AB1320" s="1"/>
      <c r="AC1320" s="1"/>
      <c r="AE1320" s="1"/>
      <c r="AF1320" s="1"/>
      <c r="AH1320" s="1"/>
      <c r="AI1320" s="1"/>
      <c r="AK1320" s="1"/>
      <c r="AL1320" s="1"/>
      <c r="AN1320" s="1"/>
      <c r="AO1320" s="1"/>
    </row>
    <row r="1321" spans="5:41" ht="12">
      <c r="E1321" s="1"/>
      <c r="G1321" s="1"/>
      <c r="I1321" s="1"/>
      <c r="K1321" s="1"/>
      <c r="M1321" s="1"/>
      <c r="O1321" s="1"/>
      <c r="Q1321" s="1"/>
      <c r="S1321" s="1"/>
      <c r="T1321" s="1"/>
      <c r="V1321" s="1"/>
      <c r="W1321" s="1"/>
      <c r="Y1321" s="1"/>
      <c r="Z1321" s="1"/>
      <c r="AB1321" s="1"/>
      <c r="AC1321" s="1"/>
      <c r="AE1321" s="1"/>
      <c r="AF1321" s="1"/>
      <c r="AH1321" s="1"/>
      <c r="AI1321" s="1"/>
      <c r="AK1321" s="1"/>
      <c r="AL1321" s="1"/>
      <c r="AN1321" s="1"/>
      <c r="AO1321" s="1"/>
    </row>
    <row r="1322" spans="5:41" ht="12">
      <c r="E1322" s="1"/>
      <c r="G1322" s="1"/>
      <c r="I1322" s="1"/>
      <c r="K1322" s="1"/>
      <c r="M1322" s="1"/>
      <c r="O1322" s="1"/>
      <c r="Q1322" s="1"/>
      <c r="S1322" s="1"/>
      <c r="T1322" s="1"/>
      <c r="V1322" s="1"/>
      <c r="W1322" s="1"/>
      <c r="Y1322" s="1"/>
      <c r="Z1322" s="1"/>
      <c r="AB1322" s="1"/>
      <c r="AC1322" s="1"/>
      <c r="AE1322" s="1"/>
      <c r="AF1322" s="1"/>
      <c r="AH1322" s="1"/>
      <c r="AI1322" s="1"/>
      <c r="AK1322" s="1"/>
      <c r="AL1322" s="1"/>
      <c r="AN1322" s="1"/>
      <c r="AO1322" s="1"/>
    </row>
    <row r="1323" spans="5:41" ht="12">
      <c r="E1323" s="1"/>
      <c r="G1323" s="1"/>
      <c r="I1323" s="1"/>
      <c r="K1323" s="1"/>
      <c r="M1323" s="1"/>
      <c r="O1323" s="1"/>
      <c r="Q1323" s="1"/>
      <c r="S1323" s="1"/>
      <c r="T1323" s="1"/>
      <c r="V1323" s="1"/>
      <c r="W1323" s="1"/>
      <c r="Y1323" s="1"/>
      <c r="Z1323" s="1"/>
      <c r="AB1323" s="1"/>
      <c r="AC1323" s="1"/>
      <c r="AE1323" s="1"/>
      <c r="AF1323" s="1"/>
      <c r="AH1323" s="1"/>
      <c r="AI1323" s="1"/>
      <c r="AK1323" s="1"/>
      <c r="AL1323" s="1"/>
      <c r="AN1323" s="1"/>
      <c r="AO1323" s="1"/>
    </row>
    <row r="1324" spans="5:41" ht="12">
      <c r="E1324" s="1"/>
      <c r="G1324" s="1"/>
      <c r="I1324" s="1"/>
      <c r="K1324" s="1"/>
      <c r="M1324" s="1"/>
      <c r="O1324" s="1"/>
      <c r="Q1324" s="1"/>
      <c r="S1324" s="1"/>
      <c r="T1324" s="1"/>
      <c r="V1324" s="1"/>
      <c r="W1324" s="1"/>
      <c r="Y1324" s="1"/>
      <c r="Z1324" s="1"/>
      <c r="AB1324" s="1"/>
      <c r="AC1324" s="1"/>
      <c r="AE1324" s="1"/>
      <c r="AF1324" s="1"/>
      <c r="AH1324" s="1"/>
      <c r="AI1324" s="1"/>
      <c r="AK1324" s="1"/>
      <c r="AL1324" s="1"/>
      <c r="AN1324" s="1"/>
      <c r="AO1324" s="1"/>
    </row>
    <row r="1325" spans="5:41" ht="12">
      <c r="E1325" s="1"/>
      <c r="G1325" s="1"/>
      <c r="I1325" s="1"/>
      <c r="K1325" s="1"/>
      <c r="M1325" s="1"/>
      <c r="O1325" s="1"/>
      <c r="Q1325" s="1"/>
      <c r="S1325" s="1"/>
      <c r="T1325" s="1"/>
      <c r="V1325" s="1"/>
      <c r="W1325" s="1"/>
      <c r="Y1325" s="1"/>
      <c r="Z1325" s="1"/>
      <c r="AB1325" s="1"/>
      <c r="AC1325" s="1"/>
      <c r="AE1325" s="1"/>
      <c r="AF1325" s="1"/>
      <c r="AH1325" s="1"/>
      <c r="AI1325" s="1"/>
      <c r="AK1325" s="1"/>
      <c r="AL1325" s="1"/>
      <c r="AN1325" s="1"/>
      <c r="AO1325" s="1"/>
    </row>
    <row r="1326" spans="5:41" ht="12">
      <c r="E1326" s="1"/>
      <c r="G1326" s="1"/>
      <c r="I1326" s="1"/>
      <c r="K1326" s="1"/>
      <c r="M1326" s="1"/>
      <c r="O1326" s="1"/>
      <c r="Q1326" s="1"/>
      <c r="S1326" s="1"/>
      <c r="T1326" s="1"/>
      <c r="V1326" s="1"/>
      <c r="W1326" s="1"/>
      <c r="Y1326" s="1"/>
      <c r="Z1326" s="1"/>
      <c r="AB1326" s="1"/>
      <c r="AC1326" s="1"/>
      <c r="AE1326" s="1"/>
      <c r="AF1326" s="1"/>
      <c r="AH1326" s="1"/>
      <c r="AI1326" s="1"/>
      <c r="AK1326" s="1"/>
      <c r="AL1326" s="1"/>
      <c r="AN1326" s="1"/>
      <c r="AO1326" s="1"/>
    </row>
    <row r="1327" spans="5:41" ht="12">
      <c r="E1327" s="1"/>
      <c r="G1327" s="1"/>
      <c r="I1327" s="1"/>
      <c r="K1327" s="1"/>
      <c r="M1327" s="1"/>
      <c r="O1327" s="1"/>
      <c r="Q1327" s="1"/>
      <c r="S1327" s="1"/>
      <c r="T1327" s="1"/>
      <c r="V1327" s="1"/>
      <c r="W1327" s="1"/>
      <c r="Y1327" s="1"/>
      <c r="Z1327" s="1"/>
      <c r="AB1327" s="1"/>
      <c r="AC1327" s="1"/>
      <c r="AE1327" s="1"/>
      <c r="AF1327" s="1"/>
      <c r="AH1327" s="1"/>
      <c r="AI1327" s="1"/>
      <c r="AK1327" s="1"/>
      <c r="AL1327" s="1"/>
      <c r="AN1327" s="1"/>
      <c r="AO1327" s="1"/>
    </row>
    <row r="1328" spans="5:41" ht="12">
      <c r="E1328" s="1"/>
      <c r="G1328" s="1"/>
      <c r="I1328" s="1"/>
      <c r="K1328" s="1"/>
      <c r="M1328" s="1"/>
      <c r="O1328" s="1"/>
      <c r="Q1328" s="1"/>
      <c r="S1328" s="1"/>
      <c r="T1328" s="1"/>
      <c r="V1328" s="1"/>
      <c r="W1328" s="1"/>
      <c r="Y1328" s="1"/>
      <c r="Z1328" s="1"/>
      <c r="AB1328" s="1"/>
      <c r="AC1328" s="1"/>
      <c r="AE1328" s="1"/>
      <c r="AF1328" s="1"/>
      <c r="AH1328" s="1"/>
      <c r="AI1328" s="1"/>
      <c r="AK1328" s="1"/>
      <c r="AL1328" s="1"/>
      <c r="AN1328" s="1"/>
      <c r="AO1328" s="1"/>
    </row>
    <row r="1329" spans="5:41" ht="12">
      <c r="E1329" s="1"/>
      <c r="G1329" s="1"/>
      <c r="I1329" s="1"/>
      <c r="K1329" s="1"/>
      <c r="M1329" s="1"/>
      <c r="O1329" s="1"/>
      <c r="Q1329" s="1"/>
      <c r="S1329" s="1"/>
      <c r="T1329" s="1"/>
      <c r="V1329" s="1"/>
      <c r="W1329" s="1"/>
      <c r="Y1329" s="1"/>
      <c r="Z1329" s="1"/>
      <c r="AB1329" s="1"/>
      <c r="AC1329" s="1"/>
      <c r="AE1329" s="1"/>
      <c r="AF1329" s="1"/>
      <c r="AH1329" s="1"/>
      <c r="AI1329" s="1"/>
      <c r="AK1329" s="1"/>
      <c r="AL1329" s="1"/>
      <c r="AN1329" s="1"/>
      <c r="AO1329" s="1"/>
    </row>
    <row r="1330" spans="5:41" ht="12">
      <c r="E1330" s="1"/>
      <c r="G1330" s="1"/>
      <c r="I1330" s="1"/>
      <c r="K1330" s="1"/>
      <c r="M1330" s="1"/>
      <c r="O1330" s="1"/>
      <c r="Q1330" s="1"/>
      <c r="S1330" s="1"/>
      <c r="T1330" s="1"/>
      <c r="V1330" s="1"/>
      <c r="W1330" s="1"/>
      <c r="Y1330" s="1"/>
      <c r="Z1330" s="1"/>
      <c r="AB1330" s="1"/>
      <c r="AC1330" s="1"/>
      <c r="AE1330" s="1"/>
      <c r="AF1330" s="1"/>
      <c r="AH1330" s="1"/>
      <c r="AI1330" s="1"/>
      <c r="AK1330" s="1"/>
      <c r="AL1330" s="1"/>
      <c r="AN1330" s="1"/>
      <c r="AO1330" s="1"/>
    </row>
    <row r="1331" spans="5:41" ht="12">
      <c r="E1331" s="1"/>
      <c r="G1331" s="1"/>
      <c r="I1331" s="1"/>
      <c r="K1331" s="1"/>
      <c r="M1331" s="1"/>
      <c r="O1331" s="1"/>
      <c r="Q1331" s="1"/>
      <c r="S1331" s="1"/>
      <c r="T1331" s="1"/>
      <c r="V1331" s="1"/>
      <c r="W1331" s="1"/>
      <c r="Y1331" s="1"/>
      <c r="Z1331" s="1"/>
      <c r="AB1331" s="1"/>
      <c r="AC1331" s="1"/>
      <c r="AE1331" s="1"/>
      <c r="AF1331" s="1"/>
      <c r="AH1331" s="1"/>
      <c r="AI1331" s="1"/>
      <c r="AK1331" s="1"/>
      <c r="AL1331" s="1"/>
      <c r="AN1331" s="1"/>
      <c r="AO1331" s="1"/>
    </row>
    <row r="1332" spans="5:41" ht="12">
      <c r="E1332" s="1"/>
      <c r="G1332" s="1"/>
      <c r="I1332" s="1"/>
      <c r="K1332" s="1"/>
      <c r="M1332" s="1"/>
      <c r="O1332" s="1"/>
      <c r="Q1332" s="1"/>
      <c r="S1332" s="1"/>
      <c r="T1332" s="1"/>
      <c r="V1332" s="1"/>
      <c r="W1332" s="1"/>
      <c r="Y1332" s="1"/>
      <c r="Z1332" s="1"/>
      <c r="AB1332" s="1"/>
      <c r="AC1332" s="1"/>
      <c r="AE1332" s="1"/>
      <c r="AF1332" s="1"/>
      <c r="AH1332" s="1"/>
      <c r="AI1332" s="1"/>
      <c r="AK1332" s="1"/>
      <c r="AL1332" s="1"/>
      <c r="AN1332" s="1"/>
      <c r="AO1332" s="1"/>
    </row>
    <row r="1333" spans="5:41" ht="12">
      <c r="E1333" s="1"/>
      <c r="G1333" s="1"/>
      <c r="I1333" s="1"/>
      <c r="K1333" s="1"/>
      <c r="M1333" s="1"/>
      <c r="O1333" s="1"/>
      <c r="Q1333" s="1"/>
      <c r="S1333" s="1"/>
      <c r="T1333" s="1"/>
      <c r="V1333" s="1"/>
      <c r="W1333" s="1"/>
      <c r="Y1333" s="1"/>
      <c r="Z1333" s="1"/>
      <c r="AB1333" s="1"/>
      <c r="AC1333" s="1"/>
      <c r="AE1333" s="1"/>
      <c r="AF1333" s="1"/>
      <c r="AH1333" s="1"/>
      <c r="AI1333" s="1"/>
      <c r="AK1333" s="1"/>
      <c r="AL1333" s="1"/>
      <c r="AN1333" s="1"/>
      <c r="AO1333" s="1"/>
    </row>
    <row r="1334" spans="5:41" ht="12">
      <c r="E1334" s="1"/>
      <c r="G1334" s="1"/>
      <c r="I1334" s="1"/>
      <c r="K1334" s="1"/>
      <c r="M1334" s="1"/>
      <c r="O1334" s="1"/>
      <c r="Q1334" s="1"/>
      <c r="S1334" s="1"/>
      <c r="T1334" s="1"/>
      <c r="V1334" s="1"/>
      <c r="W1334" s="1"/>
      <c r="Y1334" s="1"/>
      <c r="Z1334" s="1"/>
      <c r="AB1334" s="1"/>
      <c r="AC1334" s="1"/>
      <c r="AE1334" s="1"/>
      <c r="AF1334" s="1"/>
      <c r="AH1334" s="1"/>
      <c r="AI1334" s="1"/>
      <c r="AK1334" s="1"/>
      <c r="AL1334" s="1"/>
      <c r="AN1334" s="1"/>
      <c r="AO1334" s="1"/>
    </row>
    <row r="1335" spans="5:41" ht="12">
      <c r="E1335" s="1"/>
      <c r="G1335" s="1"/>
      <c r="I1335" s="1"/>
      <c r="K1335" s="1"/>
      <c r="M1335" s="1"/>
      <c r="O1335" s="1"/>
      <c r="Q1335" s="1"/>
      <c r="S1335" s="1"/>
      <c r="T1335" s="1"/>
      <c r="V1335" s="1"/>
      <c r="W1335" s="1"/>
      <c r="Y1335" s="1"/>
      <c r="Z1335" s="1"/>
      <c r="AB1335" s="1"/>
      <c r="AC1335" s="1"/>
      <c r="AE1335" s="1"/>
      <c r="AF1335" s="1"/>
      <c r="AH1335" s="1"/>
      <c r="AI1335" s="1"/>
      <c r="AK1335" s="1"/>
      <c r="AL1335" s="1"/>
      <c r="AN1335" s="1"/>
      <c r="AO1335" s="1"/>
    </row>
    <row r="1336" spans="5:41" ht="12">
      <c r="E1336" s="1"/>
      <c r="G1336" s="1"/>
      <c r="I1336" s="1"/>
      <c r="K1336" s="1"/>
      <c r="M1336" s="1"/>
      <c r="O1336" s="1"/>
      <c r="Q1336" s="1"/>
      <c r="S1336" s="1"/>
      <c r="T1336" s="1"/>
      <c r="V1336" s="1"/>
      <c r="W1336" s="1"/>
      <c r="Y1336" s="1"/>
      <c r="Z1336" s="1"/>
      <c r="AB1336" s="1"/>
      <c r="AC1336" s="1"/>
      <c r="AE1336" s="1"/>
      <c r="AF1336" s="1"/>
      <c r="AH1336" s="1"/>
      <c r="AI1336" s="1"/>
      <c r="AK1336" s="1"/>
      <c r="AL1336" s="1"/>
      <c r="AN1336" s="1"/>
      <c r="AO1336" s="1"/>
    </row>
    <row r="1337" spans="5:41" ht="12">
      <c r="E1337" s="1"/>
      <c r="G1337" s="1"/>
      <c r="I1337" s="1"/>
      <c r="K1337" s="1"/>
      <c r="M1337" s="1"/>
      <c r="O1337" s="1"/>
      <c r="Q1337" s="1"/>
      <c r="S1337" s="1"/>
      <c r="T1337" s="1"/>
      <c r="V1337" s="1"/>
      <c r="W1337" s="1"/>
      <c r="Y1337" s="1"/>
      <c r="Z1337" s="1"/>
      <c r="AB1337" s="1"/>
      <c r="AC1337" s="1"/>
      <c r="AE1337" s="1"/>
      <c r="AF1337" s="1"/>
      <c r="AH1337" s="1"/>
      <c r="AI1337" s="1"/>
      <c r="AK1337" s="1"/>
      <c r="AL1337" s="1"/>
      <c r="AN1337" s="1"/>
      <c r="AO1337" s="1"/>
    </row>
    <row r="1338" spans="5:41" ht="12">
      <c r="E1338" s="1"/>
      <c r="G1338" s="1"/>
      <c r="I1338" s="1"/>
      <c r="K1338" s="1"/>
      <c r="M1338" s="1"/>
      <c r="O1338" s="1"/>
      <c r="Q1338" s="1"/>
      <c r="S1338" s="1"/>
      <c r="T1338" s="1"/>
      <c r="V1338" s="1"/>
      <c r="W1338" s="1"/>
      <c r="Y1338" s="1"/>
      <c r="Z1338" s="1"/>
      <c r="AB1338" s="1"/>
      <c r="AC1338" s="1"/>
      <c r="AE1338" s="1"/>
      <c r="AF1338" s="1"/>
      <c r="AH1338" s="1"/>
      <c r="AI1338" s="1"/>
      <c r="AK1338" s="1"/>
      <c r="AL1338" s="1"/>
      <c r="AN1338" s="1"/>
      <c r="AO1338" s="1"/>
    </row>
    <row r="1339" spans="5:41" ht="12">
      <c r="E1339" s="1"/>
      <c r="G1339" s="1"/>
      <c r="I1339" s="1"/>
      <c r="K1339" s="1"/>
      <c r="M1339" s="1"/>
      <c r="O1339" s="1"/>
      <c r="Q1339" s="1"/>
      <c r="S1339" s="1"/>
      <c r="T1339" s="1"/>
      <c r="V1339" s="1"/>
      <c r="W1339" s="1"/>
      <c r="Y1339" s="1"/>
      <c r="Z1339" s="1"/>
      <c r="AB1339" s="1"/>
      <c r="AC1339" s="1"/>
      <c r="AE1339" s="1"/>
      <c r="AF1339" s="1"/>
      <c r="AH1339" s="1"/>
      <c r="AI1339" s="1"/>
      <c r="AK1339" s="1"/>
      <c r="AL1339" s="1"/>
      <c r="AN1339" s="1"/>
      <c r="AO1339" s="1"/>
    </row>
    <row r="1340" spans="5:41" ht="12">
      <c r="E1340" s="1"/>
      <c r="G1340" s="1"/>
      <c r="I1340" s="1"/>
      <c r="K1340" s="1"/>
      <c r="M1340" s="1"/>
      <c r="O1340" s="1"/>
      <c r="Q1340" s="1"/>
      <c r="S1340" s="1"/>
      <c r="T1340" s="1"/>
      <c r="V1340" s="1"/>
      <c r="W1340" s="1"/>
      <c r="Y1340" s="1"/>
      <c r="Z1340" s="1"/>
      <c r="AB1340" s="1"/>
      <c r="AC1340" s="1"/>
      <c r="AE1340" s="1"/>
      <c r="AF1340" s="1"/>
      <c r="AH1340" s="1"/>
      <c r="AI1340" s="1"/>
      <c r="AK1340" s="1"/>
      <c r="AL1340" s="1"/>
      <c r="AN1340" s="1"/>
      <c r="AO1340" s="1"/>
    </row>
    <row r="1341" spans="5:41" ht="12">
      <c r="E1341" s="1"/>
      <c r="G1341" s="1"/>
      <c r="I1341" s="1"/>
      <c r="K1341" s="1"/>
      <c r="M1341" s="1"/>
      <c r="O1341" s="1"/>
      <c r="Q1341" s="1"/>
      <c r="S1341" s="1"/>
      <c r="T1341" s="1"/>
      <c r="V1341" s="1"/>
      <c r="W1341" s="1"/>
      <c r="Y1341" s="1"/>
      <c r="Z1341" s="1"/>
      <c r="AB1341" s="1"/>
      <c r="AC1341" s="1"/>
      <c r="AE1341" s="1"/>
      <c r="AF1341" s="1"/>
      <c r="AH1341" s="1"/>
      <c r="AI1341" s="1"/>
      <c r="AK1341" s="1"/>
      <c r="AL1341" s="1"/>
      <c r="AN1341" s="1"/>
      <c r="AO1341" s="1"/>
    </row>
    <row r="1342" spans="5:41" ht="12">
      <c r="E1342" s="1"/>
      <c r="G1342" s="1"/>
      <c r="I1342" s="1"/>
      <c r="K1342" s="1"/>
      <c r="M1342" s="1"/>
      <c r="O1342" s="1"/>
      <c r="Q1342" s="1"/>
      <c r="S1342" s="1"/>
      <c r="T1342" s="1"/>
      <c r="V1342" s="1"/>
      <c r="W1342" s="1"/>
      <c r="Y1342" s="1"/>
      <c r="Z1342" s="1"/>
      <c r="AB1342" s="1"/>
      <c r="AC1342" s="1"/>
      <c r="AE1342" s="1"/>
      <c r="AF1342" s="1"/>
      <c r="AH1342" s="1"/>
      <c r="AI1342" s="1"/>
      <c r="AK1342" s="1"/>
      <c r="AL1342" s="1"/>
      <c r="AN1342" s="1"/>
      <c r="AO1342" s="1"/>
    </row>
    <row r="1343" spans="5:41" ht="12">
      <c r="E1343" s="1"/>
      <c r="G1343" s="1"/>
      <c r="I1343" s="1"/>
      <c r="K1343" s="1"/>
      <c r="M1343" s="1"/>
      <c r="O1343" s="1"/>
      <c r="Q1343" s="1"/>
      <c r="S1343" s="1"/>
      <c r="T1343" s="1"/>
      <c r="V1343" s="1"/>
      <c r="W1343" s="1"/>
      <c r="Y1343" s="1"/>
      <c r="Z1343" s="1"/>
      <c r="AB1343" s="1"/>
      <c r="AC1343" s="1"/>
      <c r="AE1343" s="1"/>
      <c r="AF1343" s="1"/>
      <c r="AH1343" s="1"/>
      <c r="AI1343" s="1"/>
      <c r="AK1343" s="1"/>
      <c r="AL1343" s="1"/>
      <c r="AN1343" s="1"/>
      <c r="AO1343" s="1"/>
    </row>
    <row r="1344" spans="5:41" ht="12">
      <c r="E1344" s="1"/>
      <c r="G1344" s="1"/>
      <c r="I1344" s="1"/>
      <c r="K1344" s="1"/>
      <c r="M1344" s="1"/>
      <c r="O1344" s="1"/>
      <c r="Q1344" s="1"/>
      <c r="S1344" s="1"/>
      <c r="T1344" s="1"/>
      <c r="V1344" s="1"/>
      <c r="W1344" s="1"/>
      <c r="Y1344" s="1"/>
      <c r="Z1344" s="1"/>
      <c r="AB1344" s="1"/>
      <c r="AC1344" s="1"/>
      <c r="AE1344" s="1"/>
      <c r="AF1344" s="1"/>
      <c r="AH1344" s="1"/>
      <c r="AI1344" s="1"/>
      <c r="AK1344" s="1"/>
      <c r="AL1344" s="1"/>
      <c r="AN1344" s="1"/>
      <c r="AO1344" s="1"/>
    </row>
    <row r="1345" spans="5:41" ht="12">
      <c r="E1345" s="1"/>
      <c r="G1345" s="1"/>
      <c r="I1345" s="1"/>
      <c r="K1345" s="1"/>
      <c r="M1345" s="1"/>
      <c r="O1345" s="1"/>
      <c r="Q1345" s="1"/>
      <c r="S1345" s="1"/>
      <c r="T1345" s="1"/>
      <c r="V1345" s="1"/>
      <c r="W1345" s="1"/>
      <c r="Y1345" s="1"/>
      <c r="Z1345" s="1"/>
      <c r="AB1345" s="1"/>
      <c r="AC1345" s="1"/>
      <c r="AE1345" s="1"/>
      <c r="AF1345" s="1"/>
      <c r="AH1345" s="1"/>
      <c r="AI1345" s="1"/>
      <c r="AK1345" s="1"/>
      <c r="AL1345" s="1"/>
      <c r="AN1345" s="1"/>
      <c r="AO1345" s="1"/>
    </row>
    <row r="1346" spans="5:41" ht="12">
      <c r="E1346" s="1"/>
      <c r="G1346" s="1"/>
      <c r="I1346" s="1"/>
      <c r="K1346" s="1"/>
      <c r="M1346" s="1"/>
      <c r="O1346" s="1"/>
      <c r="Q1346" s="1"/>
      <c r="S1346" s="1"/>
      <c r="T1346" s="1"/>
      <c r="V1346" s="1"/>
      <c r="W1346" s="1"/>
      <c r="Y1346" s="1"/>
      <c r="Z1346" s="1"/>
      <c r="AB1346" s="1"/>
      <c r="AC1346" s="1"/>
      <c r="AE1346" s="1"/>
      <c r="AF1346" s="1"/>
      <c r="AH1346" s="1"/>
      <c r="AI1346" s="1"/>
      <c r="AK1346" s="1"/>
      <c r="AL1346" s="1"/>
      <c r="AN1346" s="1"/>
      <c r="AO1346" s="1"/>
    </row>
    <row r="1347" spans="5:41" ht="12">
      <c r="E1347" s="1"/>
      <c r="G1347" s="1"/>
      <c r="I1347" s="1"/>
      <c r="K1347" s="1"/>
      <c r="M1347" s="1"/>
      <c r="O1347" s="1"/>
      <c r="Q1347" s="1"/>
      <c r="S1347" s="1"/>
      <c r="T1347" s="1"/>
      <c r="V1347" s="1"/>
      <c r="W1347" s="1"/>
      <c r="Y1347" s="1"/>
      <c r="Z1347" s="1"/>
      <c r="AB1347" s="1"/>
      <c r="AC1347" s="1"/>
      <c r="AE1347" s="1"/>
      <c r="AF1347" s="1"/>
      <c r="AH1347" s="1"/>
      <c r="AI1347" s="1"/>
      <c r="AK1347" s="1"/>
      <c r="AL1347" s="1"/>
      <c r="AN1347" s="1"/>
      <c r="AO1347" s="1"/>
    </row>
    <row r="1348" spans="5:41" ht="12">
      <c r="E1348" s="1"/>
      <c r="G1348" s="1"/>
      <c r="I1348" s="1"/>
      <c r="K1348" s="1"/>
      <c r="M1348" s="1"/>
      <c r="O1348" s="1"/>
      <c r="Q1348" s="1"/>
      <c r="S1348" s="1"/>
      <c r="T1348" s="1"/>
      <c r="V1348" s="1"/>
      <c r="W1348" s="1"/>
      <c r="Y1348" s="1"/>
      <c r="Z1348" s="1"/>
      <c r="AB1348" s="1"/>
      <c r="AC1348" s="1"/>
      <c r="AE1348" s="1"/>
      <c r="AF1348" s="1"/>
      <c r="AH1348" s="1"/>
      <c r="AI1348" s="1"/>
      <c r="AK1348" s="1"/>
      <c r="AL1348" s="1"/>
      <c r="AN1348" s="1"/>
      <c r="AO1348" s="1"/>
    </row>
    <row r="1349" spans="5:41" ht="12">
      <c r="E1349" s="1"/>
      <c r="G1349" s="1"/>
      <c r="I1349" s="1"/>
      <c r="K1349" s="1"/>
      <c r="M1349" s="1"/>
      <c r="O1349" s="1"/>
      <c r="Q1349" s="1"/>
      <c r="S1349" s="1"/>
      <c r="T1349" s="1"/>
      <c r="V1349" s="1"/>
      <c r="W1349" s="1"/>
      <c r="Y1349" s="1"/>
      <c r="Z1349" s="1"/>
      <c r="AB1349" s="1"/>
      <c r="AC1349" s="1"/>
      <c r="AE1349" s="1"/>
      <c r="AF1349" s="1"/>
      <c r="AH1349" s="1"/>
      <c r="AI1349" s="1"/>
      <c r="AK1349" s="1"/>
      <c r="AL1349" s="1"/>
      <c r="AN1349" s="1"/>
      <c r="AO1349" s="1"/>
    </row>
    <row r="1350" spans="5:41" ht="12">
      <c r="E1350" s="1"/>
      <c r="G1350" s="1"/>
      <c r="I1350" s="1"/>
      <c r="K1350" s="1"/>
      <c r="M1350" s="1"/>
      <c r="O1350" s="1"/>
      <c r="Q1350" s="1"/>
      <c r="S1350" s="1"/>
      <c r="T1350" s="1"/>
      <c r="V1350" s="1"/>
      <c r="W1350" s="1"/>
      <c r="Y1350" s="1"/>
      <c r="Z1350" s="1"/>
      <c r="AB1350" s="1"/>
      <c r="AC1350" s="1"/>
      <c r="AE1350" s="1"/>
      <c r="AF1350" s="1"/>
      <c r="AH1350" s="1"/>
      <c r="AI1350" s="1"/>
      <c r="AK1350" s="1"/>
      <c r="AL1350" s="1"/>
      <c r="AN1350" s="1"/>
      <c r="AO1350" s="1"/>
    </row>
    <row r="1351" spans="5:41" ht="12">
      <c r="E1351" s="1"/>
      <c r="G1351" s="1"/>
      <c r="I1351" s="1"/>
      <c r="K1351" s="1"/>
      <c r="M1351" s="1"/>
      <c r="O1351" s="1"/>
      <c r="Q1351" s="1"/>
      <c r="S1351" s="1"/>
      <c r="T1351" s="1"/>
      <c r="V1351" s="1"/>
      <c r="W1351" s="1"/>
      <c r="Y1351" s="1"/>
      <c r="Z1351" s="1"/>
      <c r="AB1351" s="1"/>
      <c r="AC1351" s="1"/>
      <c r="AE1351" s="1"/>
      <c r="AF1351" s="1"/>
      <c r="AH1351" s="1"/>
      <c r="AI1351" s="1"/>
      <c r="AK1351" s="1"/>
      <c r="AL1351" s="1"/>
      <c r="AN1351" s="1"/>
      <c r="AO1351" s="1"/>
    </row>
    <row r="1352" spans="5:41" ht="12">
      <c r="E1352" s="1"/>
      <c r="G1352" s="1"/>
      <c r="I1352" s="1"/>
      <c r="K1352" s="1"/>
      <c r="M1352" s="1"/>
      <c r="O1352" s="1"/>
      <c r="Q1352" s="1"/>
      <c r="S1352" s="1"/>
      <c r="T1352" s="1"/>
      <c r="V1352" s="1"/>
      <c r="W1352" s="1"/>
      <c r="Y1352" s="1"/>
      <c r="Z1352" s="1"/>
      <c r="AB1352" s="1"/>
      <c r="AC1352" s="1"/>
      <c r="AE1352" s="1"/>
      <c r="AF1352" s="1"/>
      <c r="AH1352" s="1"/>
      <c r="AI1352" s="1"/>
      <c r="AK1352" s="1"/>
      <c r="AL1352" s="1"/>
      <c r="AN1352" s="1"/>
      <c r="AO1352" s="1"/>
    </row>
    <row r="1353" spans="5:41" ht="12">
      <c r="E1353" s="1"/>
      <c r="G1353" s="1"/>
      <c r="I1353" s="1"/>
      <c r="K1353" s="1"/>
      <c r="M1353" s="1"/>
      <c r="O1353" s="1"/>
      <c r="Q1353" s="1"/>
      <c r="S1353" s="1"/>
      <c r="T1353" s="1"/>
      <c r="V1353" s="1"/>
      <c r="W1353" s="1"/>
      <c r="Y1353" s="1"/>
      <c r="Z1353" s="1"/>
      <c r="AB1353" s="1"/>
      <c r="AC1353" s="1"/>
      <c r="AE1353" s="1"/>
      <c r="AF1353" s="1"/>
      <c r="AH1353" s="1"/>
      <c r="AI1353" s="1"/>
      <c r="AK1353" s="1"/>
      <c r="AL1353" s="1"/>
      <c r="AN1353" s="1"/>
      <c r="AO1353" s="1"/>
    </row>
    <row r="1354" spans="5:41" ht="12">
      <c r="E1354" s="1"/>
      <c r="G1354" s="1"/>
      <c r="I1354" s="1"/>
      <c r="K1354" s="1"/>
      <c r="M1354" s="1"/>
      <c r="O1354" s="1"/>
      <c r="Q1354" s="1"/>
      <c r="S1354" s="1"/>
      <c r="T1354" s="1"/>
      <c r="V1354" s="1"/>
      <c r="W1354" s="1"/>
      <c r="Y1354" s="1"/>
      <c r="Z1354" s="1"/>
      <c r="AB1354" s="1"/>
      <c r="AC1354" s="1"/>
      <c r="AE1354" s="1"/>
      <c r="AF1354" s="1"/>
      <c r="AH1354" s="1"/>
      <c r="AI1354" s="1"/>
      <c r="AK1354" s="1"/>
      <c r="AL1354" s="1"/>
      <c r="AN1354" s="1"/>
      <c r="AO1354" s="1"/>
    </row>
    <row r="1355" spans="5:41" ht="12">
      <c r="E1355" s="1"/>
      <c r="G1355" s="1"/>
      <c r="I1355" s="1"/>
      <c r="K1355" s="1"/>
      <c r="M1355" s="1"/>
      <c r="O1355" s="1"/>
      <c r="Q1355" s="1"/>
      <c r="S1355" s="1"/>
      <c r="T1355" s="1"/>
      <c r="V1355" s="1"/>
      <c r="W1355" s="1"/>
      <c r="Y1355" s="1"/>
      <c r="Z1355" s="1"/>
      <c r="AB1355" s="1"/>
      <c r="AC1355" s="1"/>
      <c r="AE1355" s="1"/>
      <c r="AF1355" s="1"/>
      <c r="AH1355" s="1"/>
      <c r="AI1355" s="1"/>
      <c r="AK1355" s="1"/>
      <c r="AL1355" s="1"/>
      <c r="AN1355" s="1"/>
      <c r="AO1355" s="1"/>
    </row>
    <row r="1356" spans="5:41" ht="12">
      <c r="E1356" s="1"/>
      <c r="G1356" s="1"/>
      <c r="I1356" s="1"/>
      <c r="K1356" s="1"/>
      <c r="M1356" s="1"/>
      <c r="O1356" s="1"/>
      <c r="Q1356" s="1"/>
      <c r="S1356" s="1"/>
      <c r="T1356" s="1"/>
      <c r="V1356" s="1"/>
      <c r="W1356" s="1"/>
      <c r="Y1356" s="1"/>
      <c r="Z1356" s="1"/>
      <c r="AB1356" s="1"/>
      <c r="AC1356" s="1"/>
      <c r="AE1356" s="1"/>
      <c r="AF1356" s="1"/>
      <c r="AH1356" s="1"/>
      <c r="AI1356" s="1"/>
      <c r="AK1356" s="1"/>
      <c r="AL1356" s="1"/>
      <c r="AN1356" s="1"/>
      <c r="AO1356" s="1"/>
    </row>
    <row r="1357" spans="5:41" ht="12">
      <c r="E1357" s="1"/>
      <c r="G1357" s="1"/>
      <c r="I1357" s="1"/>
      <c r="K1357" s="1"/>
      <c r="M1357" s="1"/>
      <c r="O1357" s="1"/>
      <c r="Q1357" s="1"/>
      <c r="S1357" s="1"/>
      <c r="T1357" s="1"/>
      <c r="V1357" s="1"/>
      <c r="W1357" s="1"/>
      <c r="Y1357" s="1"/>
      <c r="Z1357" s="1"/>
      <c r="AB1357" s="1"/>
      <c r="AC1357" s="1"/>
      <c r="AE1357" s="1"/>
      <c r="AF1357" s="1"/>
      <c r="AH1357" s="1"/>
      <c r="AI1357" s="1"/>
      <c r="AK1357" s="1"/>
      <c r="AL1357" s="1"/>
      <c r="AN1357" s="1"/>
      <c r="AO1357" s="1"/>
    </row>
    <row r="1358" spans="5:41" ht="12">
      <c r="E1358" s="1"/>
      <c r="G1358" s="1"/>
      <c r="I1358" s="1"/>
      <c r="K1358" s="1"/>
      <c r="M1358" s="1"/>
      <c r="O1358" s="1"/>
      <c r="Q1358" s="1"/>
      <c r="S1358" s="1"/>
      <c r="T1358" s="1"/>
      <c r="V1358" s="1"/>
      <c r="W1358" s="1"/>
      <c r="Y1358" s="1"/>
      <c r="Z1358" s="1"/>
      <c r="AB1358" s="1"/>
      <c r="AC1358" s="1"/>
      <c r="AE1358" s="1"/>
      <c r="AF1358" s="1"/>
      <c r="AH1358" s="1"/>
      <c r="AI1358" s="1"/>
      <c r="AK1358" s="1"/>
      <c r="AL1358" s="1"/>
      <c r="AN1358" s="1"/>
      <c r="AO1358" s="1"/>
    </row>
    <row r="1359" spans="5:41" ht="12">
      <c r="E1359" s="1"/>
      <c r="G1359" s="1"/>
      <c r="I1359" s="1"/>
      <c r="K1359" s="1"/>
      <c r="M1359" s="1"/>
      <c r="O1359" s="1"/>
      <c r="Q1359" s="1"/>
      <c r="S1359" s="1"/>
      <c r="T1359" s="1"/>
      <c r="V1359" s="1"/>
      <c r="W1359" s="1"/>
      <c r="Y1359" s="1"/>
      <c r="Z1359" s="1"/>
      <c r="AB1359" s="1"/>
      <c r="AC1359" s="1"/>
      <c r="AE1359" s="1"/>
      <c r="AF1359" s="1"/>
      <c r="AH1359" s="1"/>
      <c r="AI1359" s="1"/>
      <c r="AK1359" s="1"/>
      <c r="AL1359" s="1"/>
      <c r="AN1359" s="1"/>
      <c r="AO1359" s="1"/>
    </row>
    <row r="1360" spans="5:41" ht="12">
      <c r="E1360" s="1"/>
      <c r="G1360" s="1"/>
      <c r="I1360" s="1"/>
      <c r="K1360" s="1"/>
      <c r="M1360" s="1"/>
      <c r="O1360" s="1"/>
      <c r="Q1360" s="1"/>
      <c r="S1360" s="1"/>
      <c r="T1360" s="1"/>
      <c r="V1360" s="1"/>
      <c r="W1360" s="1"/>
      <c r="Y1360" s="1"/>
      <c r="Z1360" s="1"/>
      <c r="AB1360" s="1"/>
      <c r="AC1360" s="1"/>
      <c r="AE1360" s="1"/>
      <c r="AF1360" s="1"/>
      <c r="AH1360" s="1"/>
      <c r="AI1360" s="1"/>
      <c r="AK1360" s="1"/>
      <c r="AL1360" s="1"/>
      <c r="AN1360" s="1"/>
      <c r="AO1360" s="1"/>
    </row>
    <row r="1361" spans="5:41" ht="12">
      <c r="E1361" s="1"/>
      <c r="G1361" s="1"/>
      <c r="I1361" s="1"/>
      <c r="K1361" s="1"/>
      <c r="M1361" s="1"/>
      <c r="O1361" s="1"/>
      <c r="Q1361" s="1"/>
      <c r="S1361" s="1"/>
      <c r="T1361" s="1"/>
      <c r="V1361" s="1"/>
      <c r="W1361" s="1"/>
      <c r="Y1361" s="1"/>
      <c r="Z1361" s="1"/>
      <c r="AB1361" s="1"/>
      <c r="AC1361" s="1"/>
      <c r="AE1361" s="1"/>
      <c r="AF1361" s="1"/>
      <c r="AH1361" s="1"/>
      <c r="AI1361" s="1"/>
      <c r="AK1361" s="1"/>
      <c r="AL1361" s="1"/>
      <c r="AN1361" s="1"/>
      <c r="AO1361" s="1"/>
    </row>
    <row r="1362" spans="5:41" ht="12">
      <c r="E1362" s="1"/>
      <c r="G1362" s="1"/>
      <c r="I1362" s="1"/>
      <c r="K1362" s="1"/>
      <c r="M1362" s="1"/>
      <c r="O1362" s="1"/>
      <c r="Q1362" s="1"/>
      <c r="S1362" s="1"/>
      <c r="T1362" s="1"/>
      <c r="V1362" s="1"/>
      <c r="W1362" s="1"/>
      <c r="Y1362" s="1"/>
      <c r="Z1362" s="1"/>
      <c r="AB1362" s="1"/>
      <c r="AC1362" s="1"/>
      <c r="AE1362" s="1"/>
      <c r="AF1362" s="1"/>
      <c r="AH1362" s="1"/>
      <c r="AI1362" s="1"/>
      <c r="AK1362" s="1"/>
      <c r="AL1362" s="1"/>
      <c r="AN1362" s="1"/>
      <c r="AO1362" s="1"/>
    </row>
    <row r="1363" spans="5:41" ht="12">
      <c r="E1363" s="1"/>
      <c r="G1363" s="1"/>
      <c r="I1363" s="1"/>
      <c r="K1363" s="1"/>
      <c r="M1363" s="1"/>
      <c r="O1363" s="1"/>
      <c r="Q1363" s="1"/>
      <c r="S1363" s="1"/>
      <c r="T1363" s="1"/>
      <c r="V1363" s="1"/>
      <c r="W1363" s="1"/>
      <c r="Y1363" s="1"/>
      <c r="Z1363" s="1"/>
      <c r="AB1363" s="1"/>
      <c r="AC1363" s="1"/>
      <c r="AE1363" s="1"/>
      <c r="AF1363" s="1"/>
      <c r="AH1363" s="1"/>
      <c r="AI1363" s="1"/>
      <c r="AK1363" s="1"/>
      <c r="AL1363" s="1"/>
      <c r="AN1363" s="1"/>
      <c r="AO1363" s="1"/>
    </row>
    <row r="1364" spans="5:41" ht="12">
      <c r="E1364" s="1"/>
      <c r="G1364" s="1"/>
      <c r="I1364" s="1"/>
      <c r="K1364" s="1"/>
      <c r="M1364" s="1"/>
      <c r="O1364" s="1"/>
      <c r="Q1364" s="1"/>
      <c r="S1364" s="1"/>
      <c r="T1364" s="1"/>
      <c r="V1364" s="1"/>
      <c r="W1364" s="1"/>
      <c r="Y1364" s="1"/>
      <c r="Z1364" s="1"/>
      <c r="AB1364" s="1"/>
      <c r="AC1364" s="1"/>
      <c r="AE1364" s="1"/>
      <c r="AF1364" s="1"/>
      <c r="AH1364" s="1"/>
      <c r="AI1364" s="1"/>
      <c r="AK1364" s="1"/>
      <c r="AL1364" s="1"/>
      <c r="AN1364" s="1"/>
      <c r="AO1364" s="1"/>
    </row>
    <row r="1365" spans="5:41" ht="12">
      <c r="E1365" s="1"/>
      <c r="G1365" s="1"/>
      <c r="I1365" s="1"/>
      <c r="K1365" s="1"/>
      <c r="M1365" s="1"/>
      <c r="O1365" s="1"/>
      <c r="Q1365" s="1"/>
      <c r="S1365" s="1"/>
      <c r="T1365" s="1"/>
      <c r="V1365" s="1"/>
      <c r="W1365" s="1"/>
      <c r="Y1365" s="1"/>
      <c r="Z1365" s="1"/>
      <c r="AB1365" s="1"/>
      <c r="AC1365" s="1"/>
      <c r="AE1365" s="1"/>
      <c r="AF1365" s="1"/>
      <c r="AH1365" s="1"/>
      <c r="AI1365" s="1"/>
      <c r="AK1365" s="1"/>
      <c r="AL1365" s="1"/>
      <c r="AN1365" s="1"/>
      <c r="AO1365" s="1"/>
    </row>
    <row r="1366" spans="5:41" ht="12">
      <c r="E1366" s="1"/>
      <c r="G1366" s="1"/>
      <c r="I1366" s="1"/>
      <c r="K1366" s="1"/>
      <c r="M1366" s="1"/>
      <c r="O1366" s="1"/>
      <c r="Q1366" s="1"/>
      <c r="S1366" s="1"/>
      <c r="T1366" s="1"/>
      <c r="V1366" s="1"/>
      <c r="W1366" s="1"/>
      <c r="Y1366" s="1"/>
      <c r="Z1366" s="1"/>
      <c r="AB1366" s="1"/>
      <c r="AC1366" s="1"/>
      <c r="AE1366" s="1"/>
      <c r="AF1366" s="1"/>
      <c r="AH1366" s="1"/>
      <c r="AI1366" s="1"/>
      <c r="AK1366" s="1"/>
      <c r="AL1366" s="1"/>
      <c r="AN1366" s="1"/>
      <c r="AO1366" s="1"/>
    </row>
    <row r="1367" spans="5:41" ht="12">
      <c r="E1367" s="1"/>
      <c r="G1367" s="1"/>
      <c r="I1367" s="1"/>
      <c r="K1367" s="1"/>
      <c r="M1367" s="1"/>
      <c r="O1367" s="1"/>
      <c r="Q1367" s="1"/>
      <c r="S1367" s="1"/>
      <c r="T1367" s="1"/>
      <c r="V1367" s="1"/>
      <c r="W1367" s="1"/>
      <c r="Y1367" s="1"/>
      <c r="Z1367" s="1"/>
      <c r="AB1367" s="1"/>
      <c r="AC1367" s="1"/>
      <c r="AE1367" s="1"/>
      <c r="AF1367" s="1"/>
      <c r="AH1367" s="1"/>
      <c r="AI1367" s="1"/>
      <c r="AK1367" s="1"/>
      <c r="AL1367" s="1"/>
      <c r="AN1367" s="1"/>
      <c r="AO1367" s="1"/>
    </row>
    <row r="1368" spans="5:41" ht="12">
      <c r="E1368" s="1"/>
      <c r="G1368" s="1"/>
      <c r="I1368" s="1"/>
      <c r="K1368" s="1"/>
      <c r="M1368" s="1"/>
      <c r="O1368" s="1"/>
      <c r="Q1368" s="1"/>
      <c r="S1368" s="1"/>
      <c r="T1368" s="1"/>
      <c r="V1368" s="1"/>
      <c r="W1368" s="1"/>
      <c r="Y1368" s="1"/>
      <c r="Z1368" s="1"/>
      <c r="AB1368" s="1"/>
      <c r="AC1368" s="1"/>
      <c r="AE1368" s="1"/>
      <c r="AF1368" s="1"/>
      <c r="AH1368" s="1"/>
      <c r="AI1368" s="1"/>
      <c r="AK1368" s="1"/>
      <c r="AL1368" s="1"/>
      <c r="AN1368" s="1"/>
      <c r="AO1368" s="1"/>
    </row>
    <row r="1369" spans="5:41" ht="12">
      <c r="E1369" s="1"/>
      <c r="G1369" s="1"/>
      <c r="I1369" s="1"/>
      <c r="K1369" s="1"/>
      <c r="M1369" s="1"/>
      <c r="O1369" s="1"/>
      <c r="Q1369" s="1"/>
      <c r="S1369" s="1"/>
      <c r="T1369" s="1"/>
      <c r="V1369" s="1"/>
      <c r="W1369" s="1"/>
      <c r="Y1369" s="1"/>
      <c r="Z1369" s="1"/>
      <c r="AB1369" s="1"/>
      <c r="AC1369" s="1"/>
      <c r="AE1369" s="1"/>
      <c r="AF1369" s="1"/>
      <c r="AH1369" s="1"/>
      <c r="AI1369" s="1"/>
      <c r="AK1369" s="1"/>
      <c r="AL1369" s="1"/>
      <c r="AN1369" s="1"/>
      <c r="AO1369" s="1"/>
    </row>
    <row r="1370" spans="5:41" ht="12">
      <c r="E1370" s="1"/>
      <c r="G1370" s="1"/>
      <c r="I1370" s="1"/>
      <c r="K1370" s="1"/>
      <c r="M1370" s="1"/>
      <c r="O1370" s="1"/>
      <c r="Q1370" s="1"/>
      <c r="S1370" s="1"/>
      <c r="T1370" s="1"/>
      <c r="V1370" s="1"/>
      <c r="W1370" s="1"/>
      <c r="Y1370" s="1"/>
      <c r="Z1370" s="1"/>
      <c r="AB1370" s="1"/>
      <c r="AC1370" s="1"/>
      <c r="AE1370" s="1"/>
      <c r="AF1370" s="1"/>
      <c r="AH1370" s="1"/>
      <c r="AI1370" s="1"/>
      <c r="AK1370" s="1"/>
      <c r="AL1370" s="1"/>
      <c r="AN1370" s="1"/>
      <c r="AO1370" s="1"/>
    </row>
    <row r="1371" spans="5:41" ht="12">
      <c r="E1371" s="1"/>
      <c r="G1371" s="1"/>
      <c r="I1371" s="1"/>
      <c r="K1371" s="1"/>
      <c r="M1371" s="1"/>
      <c r="O1371" s="1"/>
      <c r="Q1371" s="1"/>
      <c r="S1371" s="1"/>
      <c r="T1371" s="1"/>
      <c r="V1371" s="1"/>
      <c r="W1371" s="1"/>
      <c r="Y1371" s="1"/>
      <c r="Z1371" s="1"/>
      <c r="AB1371" s="1"/>
      <c r="AC1371" s="1"/>
      <c r="AE1371" s="1"/>
      <c r="AF1371" s="1"/>
      <c r="AH1371" s="1"/>
      <c r="AI1371" s="1"/>
      <c r="AK1371" s="1"/>
      <c r="AL1371" s="1"/>
      <c r="AN1371" s="1"/>
      <c r="AO1371" s="1"/>
    </row>
    <row r="1372" spans="5:41" ht="12">
      <c r="E1372" s="1"/>
      <c r="G1372" s="1"/>
      <c r="I1372" s="1"/>
      <c r="K1372" s="1"/>
      <c r="M1372" s="1"/>
      <c r="O1372" s="1"/>
      <c r="Q1372" s="1"/>
      <c r="S1372" s="1"/>
      <c r="T1372" s="1"/>
      <c r="V1372" s="1"/>
      <c r="W1372" s="1"/>
      <c r="Y1372" s="1"/>
      <c r="Z1372" s="1"/>
      <c r="AB1372" s="1"/>
      <c r="AC1372" s="1"/>
      <c r="AE1372" s="1"/>
      <c r="AF1372" s="1"/>
      <c r="AH1372" s="1"/>
      <c r="AI1372" s="1"/>
      <c r="AK1372" s="1"/>
      <c r="AL1372" s="1"/>
      <c r="AN1372" s="1"/>
      <c r="AO1372" s="1"/>
    </row>
    <row r="1373" spans="5:41" ht="12">
      <c r="E1373" s="1"/>
      <c r="G1373" s="1"/>
      <c r="I1373" s="1"/>
      <c r="K1373" s="1"/>
      <c r="M1373" s="1"/>
      <c r="O1373" s="1"/>
      <c r="Q1373" s="1"/>
      <c r="S1373" s="1"/>
      <c r="T1373" s="1"/>
      <c r="V1373" s="1"/>
      <c r="W1373" s="1"/>
      <c r="Y1373" s="1"/>
      <c r="Z1373" s="1"/>
      <c r="AB1373" s="1"/>
      <c r="AC1373" s="1"/>
      <c r="AE1373" s="1"/>
      <c r="AF1373" s="1"/>
      <c r="AH1373" s="1"/>
      <c r="AI1373" s="1"/>
      <c r="AK1373" s="1"/>
      <c r="AL1373" s="1"/>
      <c r="AN1373" s="1"/>
      <c r="AO1373" s="1"/>
    </row>
    <row r="1374" spans="5:41" ht="12">
      <c r="E1374" s="1"/>
      <c r="G1374" s="1"/>
      <c r="I1374" s="1"/>
      <c r="K1374" s="1"/>
      <c r="M1374" s="1"/>
      <c r="O1374" s="1"/>
      <c r="Q1374" s="1"/>
      <c r="S1374" s="1"/>
      <c r="T1374" s="1"/>
      <c r="V1374" s="1"/>
      <c r="W1374" s="1"/>
      <c r="Y1374" s="1"/>
      <c r="Z1374" s="1"/>
      <c r="AB1374" s="1"/>
      <c r="AC1374" s="1"/>
      <c r="AE1374" s="1"/>
      <c r="AF1374" s="1"/>
      <c r="AH1374" s="1"/>
      <c r="AI1374" s="1"/>
      <c r="AK1374" s="1"/>
      <c r="AL1374" s="1"/>
      <c r="AN1374" s="1"/>
      <c r="AO1374" s="1"/>
    </row>
    <row r="1375" spans="5:41" ht="12">
      <c r="E1375" s="1"/>
      <c r="G1375" s="1"/>
      <c r="I1375" s="1"/>
      <c r="K1375" s="1"/>
      <c r="M1375" s="1"/>
      <c r="O1375" s="1"/>
      <c r="Q1375" s="1"/>
      <c r="S1375" s="1"/>
      <c r="T1375" s="1"/>
      <c r="V1375" s="1"/>
      <c r="W1375" s="1"/>
      <c r="Y1375" s="1"/>
      <c r="Z1375" s="1"/>
      <c r="AB1375" s="1"/>
      <c r="AC1375" s="1"/>
      <c r="AE1375" s="1"/>
      <c r="AF1375" s="1"/>
      <c r="AH1375" s="1"/>
      <c r="AI1375" s="1"/>
      <c r="AK1375" s="1"/>
      <c r="AL1375" s="1"/>
      <c r="AN1375" s="1"/>
      <c r="AO1375" s="1"/>
    </row>
    <row r="1376" spans="5:41" ht="12">
      <c r="E1376" s="1"/>
      <c r="G1376" s="1"/>
      <c r="I1376" s="1"/>
      <c r="K1376" s="1"/>
      <c r="M1376" s="1"/>
      <c r="O1376" s="1"/>
      <c r="Q1376" s="1"/>
      <c r="S1376" s="1"/>
      <c r="T1376" s="1"/>
      <c r="V1376" s="1"/>
      <c r="W1376" s="1"/>
      <c r="Y1376" s="1"/>
      <c r="Z1376" s="1"/>
      <c r="AB1376" s="1"/>
      <c r="AC1376" s="1"/>
      <c r="AE1376" s="1"/>
      <c r="AF1376" s="1"/>
      <c r="AH1376" s="1"/>
      <c r="AI1376" s="1"/>
      <c r="AK1376" s="1"/>
      <c r="AL1376" s="1"/>
      <c r="AN1376" s="1"/>
      <c r="AO1376" s="1"/>
    </row>
    <row r="1377" spans="5:41" ht="12">
      <c r="E1377" s="1"/>
      <c r="G1377" s="1"/>
      <c r="I1377" s="1"/>
      <c r="K1377" s="1"/>
      <c r="M1377" s="1"/>
      <c r="O1377" s="1"/>
      <c r="Q1377" s="1"/>
      <c r="S1377" s="1"/>
      <c r="T1377" s="1"/>
      <c r="V1377" s="1"/>
      <c r="W1377" s="1"/>
      <c r="Y1377" s="1"/>
      <c r="Z1377" s="1"/>
      <c r="AB1377" s="1"/>
      <c r="AC1377" s="1"/>
      <c r="AE1377" s="1"/>
      <c r="AF1377" s="1"/>
      <c r="AH1377" s="1"/>
      <c r="AI1377" s="1"/>
      <c r="AK1377" s="1"/>
      <c r="AL1377" s="1"/>
      <c r="AN1377" s="1"/>
      <c r="AO1377" s="1"/>
    </row>
    <row r="1378" spans="5:41" ht="12">
      <c r="E1378" s="1"/>
      <c r="G1378" s="1"/>
      <c r="I1378" s="1"/>
      <c r="K1378" s="1"/>
      <c r="M1378" s="1"/>
      <c r="O1378" s="1"/>
      <c r="Q1378" s="1"/>
      <c r="S1378" s="1"/>
      <c r="T1378" s="1"/>
      <c r="V1378" s="1"/>
      <c r="W1378" s="1"/>
      <c r="Y1378" s="1"/>
      <c r="Z1378" s="1"/>
      <c r="AB1378" s="1"/>
      <c r="AC1378" s="1"/>
      <c r="AE1378" s="1"/>
      <c r="AF1378" s="1"/>
      <c r="AH1378" s="1"/>
      <c r="AI1378" s="1"/>
      <c r="AK1378" s="1"/>
      <c r="AL1378" s="1"/>
      <c r="AN1378" s="1"/>
      <c r="AO1378" s="1"/>
    </row>
    <row r="1379" spans="5:41" ht="12">
      <c r="E1379" s="1"/>
      <c r="G1379" s="1"/>
      <c r="I1379" s="1"/>
      <c r="K1379" s="1"/>
      <c r="M1379" s="1"/>
      <c r="O1379" s="1"/>
      <c r="Q1379" s="1"/>
      <c r="S1379" s="1"/>
      <c r="T1379" s="1"/>
      <c r="V1379" s="1"/>
      <c r="W1379" s="1"/>
      <c r="Y1379" s="1"/>
      <c r="Z1379" s="1"/>
      <c r="AB1379" s="1"/>
      <c r="AC1379" s="1"/>
      <c r="AE1379" s="1"/>
      <c r="AF1379" s="1"/>
      <c r="AH1379" s="1"/>
      <c r="AI1379" s="1"/>
      <c r="AK1379" s="1"/>
      <c r="AL1379" s="1"/>
      <c r="AN1379" s="1"/>
      <c r="AO1379" s="1"/>
    </row>
    <row r="1380" spans="5:41" ht="12">
      <c r="E1380" s="1"/>
      <c r="G1380" s="1"/>
      <c r="I1380" s="1"/>
      <c r="K1380" s="1"/>
      <c r="M1380" s="1"/>
      <c r="O1380" s="1"/>
      <c r="Q1380" s="1"/>
      <c r="S1380" s="1"/>
      <c r="T1380" s="1"/>
      <c r="V1380" s="1"/>
      <c r="W1380" s="1"/>
      <c r="Y1380" s="1"/>
      <c r="Z1380" s="1"/>
      <c r="AB1380" s="1"/>
      <c r="AC1380" s="1"/>
      <c r="AE1380" s="1"/>
      <c r="AF1380" s="1"/>
      <c r="AH1380" s="1"/>
      <c r="AI1380" s="1"/>
      <c r="AK1380" s="1"/>
      <c r="AL1380" s="1"/>
      <c r="AN1380" s="1"/>
      <c r="AO1380" s="1"/>
    </row>
    <row r="1381" spans="5:41" ht="12">
      <c r="E1381" s="1"/>
      <c r="G1381" s="1"/>
      <c r="I1381" s="1"/>
      <c r="K1381" s="1"/>
      <c r="M1381" s="1"/>
      <c r="O1381" s="1"/>
      <c r="Q1381" s="1"/>
      <c r="S1381" s="1"/>
      <c r="T1381" s="1"/>
      <c r="V1381" s="1"/>
      <c r="W1381" s="1"/>
      <c r="Y1381" s="1"/>
      <c r="Z1381" s="1"/>
      <c r="AB1381" s="1"/>
      <c r="AC1381" s="1"/>
      <c r="AE1381" s="1"/>
      <c r="AF1381" s="1"/>
      <c r="AH1381" s="1"/>
      <c r="AI1381" s="1"/>
      <c r="AK1381" s="1"/>
      <c r="AL1381" s="1"/>
      <c r="AN1381" s="1"/>
      <c r="AO1381" s="1"/>
    </row>
    <row r="1382" spans="5:41" ht="12">
      <c r="E1382" s="1"/>
      <c r="G1382" s="1"/>
      <c r="I1382" s="1"/>
      <c r="K1382" s="1"/>
      <c r="M1382" s="1"/>
      <c r="O1382" s="1"/>
      <c r="Q1382" s="1"/>
      <c r="S1382" s="1"/>
      <c r="T1382" s="1"/>
      <c r="V1382" s="1"/>
      <c r="W1382" s="1"/>
      <c r="Y1382" s="1"/>
      <c r="Z1382" s="1"/>
      <c r="AB1382" s="1"/>
      <c r="AC1382" s="1"/>
      <c r="AE1382" s="1"/>
      <c r="AF1382" s="1"/>
      <c r="AH1382" s="1"/>
      <c r="AI1382" s="1"/>
      <c r="AK1382" s="1"/>
      <c r="AL1382" s="1"/>
      <c r="AN1382" s="1"/>
      <c r="AO1382" s="1"/>
    </row>
    <row r="1383" spans="5:41" ht="12">
      <c r="E1383" s="1"/>
      <c r="G1383" s="1"/>
      <c r="I1383" s="1"/>
      <c r="K1383" s="1"/>
      <c r="M1383" s="1"/>
      <c r="O1383" s="1"/>
      <c r="Q1383" s="1"/>
      <c r="S1383" s="1"/>
      <c r="T1383" s="1"/>
      <c r="V1383" s="1"/>
      <c r="W1383" s="1"/>
      <c r="Y1383" s="1"/>
      <c r="Z1383" s="1"/>
      <c r="AB1383" s="1"/>
      <c r="AC1383" s="1"/>
      <c r="AE1383" s="1"/>
      <c r="AF1383" s="1"/>
      <c r="AH1383" s="1"/>
      <c r="AI1383" s="1"/>
      <c r="AK1383" s="1"/>
      <c r="AL1383" s="1"/>
      <c r="AN1383" s="1"/>
      <c r="AO1383" s="1"/>
    </row>
    <row r="1384" spans="5:41" ht="12">
      <c r="E1384" s="1"/>
      <c r="G1384" s="1"/>
      <c r="I1384" s="1"/>
      <c r="K1384" s="1"/>
      <c r="M1384" s="1"/>
      <c r="O1384" s="1"/>
      <c r="Q1384" s="1"/>
      <c r="S1384" s="1"/>
      <c r="T1384" s="1"/>
      <c r="V1384" s="1"/>
      <c r="W1384" s="1"/>
      <c r="Y1384" s="1"/>
      <c r="Z1384" s="1"/>
      <c r="AB1384" s="1"/>
      <c r="AC1384" s="1"/>
      <c r="AE1384" s="1"/>
      <c r="AF1384" s="1"/>
      <c r="AH1384" s="1"/>
      <c r="AI1384" s="1"/>
      <c r="AK1384" s="1"/>
      <c r="AL1384" s="1"/>
      <c r="AN1384" s="1"/>
      <c r="AO1384" s="1"/>
    </row>
    <row r="1385" spans="5:41" ht="12">
      <c r="E1385" s="1"/>
      <c r="G1385" s="1"/>
      <c r="I1385" s="1"/>
      <c r="K1385" s="1"/>
      <c r="M1385" s="1"/>
      <c r="O1385" s="1"/>
      <c r="Q1385" s="1"/>
      <c r="S1385" s="1"/>
      <c r="T1385" s="1"/>
      <c r="V1385" s="1"/>
      <c r="W1385" s="1"/>
      <c r="Y1385" s="1"/>
      <c r="Z1385" s="1"/>
      <c r="AB1385" s="1"/>
      <c r="AC1385" s="1"/>
      <c r="AE1385" s="1"/>
      <c r="AF1385" s="1"/>
      <c r="AH1385" s="1"/>
      <c r="AI1385" s="1"/>
      <c r="AK1385" s="1"/>
      <c r="AL1385" s="1"/>
      <c r="AN1385" s="1"/>
      <c r="AO1385" s="1"/>
    </row>
    <row r="1386" spans="5:41" ht="12">
      <c r="E1386" s="1"/>
      <c r="G1386" s="1"/>
      <c r="I1386" s="1"/>
      <c r="K1386" s="1"/>
      <c r="M1386" s="1"/>
      <c r="O1386" s="1"/>
      <c r="Q1386" s="1"/>
      <c r="S1386" s="1"/>
      <c r="T1386" s="1"/>
      <c r="V1386" s="1"/>
      <c r="W1386" s="1"/>
      <c r="Y1386" s="1"/>
      <c r="Z1386" s="1"/>
      <c r="AB1386" s="1"/>
      <c r="AC1386" s="1"/>
      <c r="AE1386" s="1"/>
      <c r="AF1386" s="1"/>
      <c r="AH1386" s="1"/>
      <c r="AI1386" s="1"/>
      <c r="AK1386" s="1"/>
      <c r="AL1386" s="1"/>
      <c r="AN1386" s="1"/>
      <c r="AO1386" s="1"/>
    </row>
    <row r="1387" spans="5:41" ht="12">
      <c r="E1387" s="1"/>
      <c r="G1387" s="1"/>
      <c r="I1387" s="1"/>
      <c r="K1387" s="1"/>
      <c r="M1387" s="1"/>
      <c r="O1387" s="1"/>
      <c r="Q1387" s="1"/>
      <c r="S1387" s="1"/>
      <c r="T1387" s="1"/>
      <c r="V1387" s="1"/>
      <c r="W1387" s="1"/>
      <c r="Y1387" s="1"/>
      <c r="Z1387" s="1"/>
      <c r="AB1387" s="1"/>
      <c r="AC1387" s="1"/>
      <c r="AE1387" s="1"/>
      <c r="AF1387" s="1"/>
      <c r="AH1387" s="1"/>
      <c r="AI1387" s="1"/>
      <c r="AK1387" s="1"/>
      <c r="AL1387" s="1"/>
      <c r="AN1387" s="1"/>
      <c r="AO1387" s="1"/>
    </row>
    <row r="1388" spans="5:41" ht="12">
      <c r="E1388" s="1"/>
      <c r="G1388" s="1"/>
      <c r="I1388" s="1"/>
      <c r="K1388" s="1"/>
      <c r="M1388" s="1"/>
      <c r="O1388" s="1"/>
      <c r="Q1388" s="1"/>
      <c r="S1388" s="1"/>
      <c r="T1388" s="1"/>
      <c r="V1388" s="1"/>
      <c r="W1388" s="1"/>
      <c r="Y1388" s="1"/>
      <c r="Z1388" s="1"/>
      <c r="AB1388" s="1"/>
      <c r="AC1388" s="1"/>
      <c r="AE1388" s="1"/>
      <c r="AF1388" s="1"/>
      <c r="AH1388" s="1"/>
      <c r="AI1388" s="1"/>
      <c r="AK1388" s="1"/>
      <c r="AL1388" s="1"/>
      <c r="AN1388" s="1"/>
      <c r="AO1388" s="1"/>
    </row>
    <row r="1389" spans="5:41" ht="12">
      <c r="E1389" s="1"/>
      <c r="G1389" s="1"/>
      <c r="I1389" s="1"/>
      <c r="K1389" s="1"/>
      <c r="M1389" s="1"/>
      <c r="O1389" s="1"/>
      <c r="Q1389" s="1"/>
      <c r="S1389" s="1"/>
      <c r="T1389" s="1"/>
      <c r="V1389" s="1"/>
      <c r="W1389" s="1"/>
      <c r="Y1389" s="1"/>
      <c r="Z1389" s="1"/>
      <c r="AB1389" s="1"/>
      <c r="AC1389" s="1"/>
      <c r="AE1389" s="1"/>
      <c r="AF1389" s="1"/>
      <c r="AH1389" s="1"/>
      <c r="AI1389" s="1"/>
      <c r="AK1389" s="1"/>
      <c r="AL1389" s="1"/>
      <c r="AN1389" s="1"/>
      <c r="AO1389" s="1"/>
    </row>
    <row r="1390" spans="5:41" ht="12">
      <c r="E1390" s="1"/>
      <c r="G1390" s="1"/>
      <c r="I1390" s="1"/>
      <c r="K1390" s="1"/>
      <c r="M1390" s="1"/>
      <c r="O1390" s="1"/>
      <c r="Q1390" s="1"/>
      <c r="S1390" s="1"/>
      <c r="T1390" s="1"/>
      <c r="V1390" s="1"/>
      <c r="W1390" s="1"/>
      <c r="Y1390" s="1"/>
      <c r="Z1390" s="1"/>
      <c r="AB1390" s="1"/>
      <c r="AC1390" s="1"/>
      <c r="AE1390" s="1"/>
      <c r="AF1390" s="1"/>
      <c r="AH1390" s="1"/>
      <c r="AI1390" s="1"/>
      <c r="AK1390" s="1"/>
      <c r="AL1390" s="1"/>
      <c r="AN1390" s="1"/>
      <c r="AO1390" s="1"/>
    </row>
    <row r="1391" spans="5:41" ht="12">
      <c r="E1391" s="1"/>
      <c r="G1391" s="1"/>
      <c r="I1391" s="1"/>
      <c r="K1391" s="1"/>
      <c r="M1391" s="1"/>
      <c r="O1391" s="1"/>
      <c r="Q1391" s="1"/>
      <c r="S1391" s="1"/>
      <c r="T1391" s="1"/>
      <c r="V1391" s="1"/>
      <c r="W1391" s="1"/>
      <c r="Y1391" s="1"/>
      <c r="Z1391" s="1"/>
      <c r="AB1391" s="1"/>
      <c r="AC1391" s="1"/>
      <c r="AE1391" s="1"/>
      <c r="AF1391" s="1"/>
      <c r="AH1391" s="1"/>
      <c r="AI1391" s="1"/>
      <c r="AK1391" s="1"/>
      <c r="AL1391" s="1"/>
      <c r="AN1391" s="1"/>
      <c r="AO1391" s="1"/>
    </row>
    <row r="1392" spans="5:41" ht="12">
      <c r="E1392" s="1"/>
      <c r="G1392" s="1"/>
      <c r="I1392" s="1"/>
      <c r="K1392" s="1"/>
      <c r="M1392" s="1"/>
      <c r="O1392" s="1"/>
      <c r="Q1392" s="1"/>
      <c r="S1392" s="1"/>
      <c r="T1392" s="1"/>
      <c r="V1392" s="1"/>
      <c r="W1392" s="1"/>
      <c r="Y1392" s="1"/>
      <c r="Z1392" s="1"/>
      <c r="AB1392" s="1"/>
      <c r="AC1392" s="1"/>
      <c r="AE1392" s="1"/>
      <c r="AF1392" s="1"/>
      <c r="AH1392" s="1"/>
      <c r="AI1392" s="1"/>
      <c r="AK1392" s="1"/>
      <c r="AL1392" s="1"/>
      <c r="AN1392" s="1"/>
      <c r="AO1392" s="1"/>
    </row>
    <row r="1393" spans="5:41" ht="12">
      <c r="E1393" s="1"/>
      <c r="G1393" s="1"/>
      <c r="I1393" s="1"/>
      <c r="K1393" s="1"/>
      <c r="M1393" s="1"/>
      <c r="O1393" s="1"/>
      <c r="Q1393" s="1"/>
      <c r="S1393" s="1"/>
      <c r="T1393" s="1"/>
      <c r="V1393" s="1"/>
      <c r="W1393" s="1"/>
      <c r="Y1393" s="1"/>
      <c r="Z1393" s="1"/>
      <c r="AB1393" s="1"/>
      <c r="AC1393" s="1"/>
      <c r="AE1393" s="1"/>
      <c r="AF1393" s="1"/>
      <c r="AH1393" s="1"/>
      <c r="AI1393" s="1"/>
      <c r="AK1393" s="1"/>
      <c r="AL1393" s="1"/>
      <c r="AN1393" s="1"/>
      <c r="AO1393" s="1"/>
    </row>
    <row r="1394" spans="5:41" ht="12">
      <c r="E1394" s="1"/>
      <c r="G1394" s="1"/>
      <c r="I1394" s="1"/>
      <c r="K1394" s="1"/>
      <c r="M1394" s="1"/>
      <c r="O1394" s="1"/>
      <c r="Q1394" s="1"/>
      <c r="S1394" s="1"/>
      <c r="T1394" s="1"/>
      <c r="V1394" s="1"/>
      <c r="W1394" s="1"/>
      <c r="Y1394" s="1"/>
      <c r="Z1394" s="1"/>
      <c r="AB1394" s="1"/>
      <c r="AC1394" s="1"/>
      <c r="AE1394" s="1"/>
      <c r="AF1394" s="1"/>
      <c r="AH1394" s="1"/>
      <c r="AI1394" s="1"/>
      <c r="AK1394" s="1"/>
      <c r="AL1394" s="1"/>
      <c r="AN1394" s="1"/>
      <c r="AO1394" s="1"/>
    </row>
    <row r="1395" spans="5:41" ht="12">
      <c r="E1395" s="1"/>
      <c r="G1395" s="1"/>
      <c r="I1395" s="1"/>
      <c r="K1395" s="1"/>
      <c r="M1395" s="1"/>
      <c r="O1395" s="1"/>
      <c r="Q1395" s="1"/>
      <c r="S1395" s="1"/>
      <c r="T1395" s="1"/>
      <c r="V1395" s="1"/>
      <c r="W1395" s="1"/>
      <c r="Y1395" s="1"/>
      <c r="Z1395" s="1"/>
      <c r="AB1395" s="1"/>
      <c r="AC1395" s="1"/>
      <c r="AE1395" s="1"/>
      <c r="AF1395" s="1"/>
      <c r="AH1395" s="1"/>
      <c r="AI1395" s="1"/>
      <c r="AK1395" s="1"/>
      <c r="AL1395" s="1"/>
      <c r="AN1395" s="1"/>
      <c r="AO1395" s="1"/>
    </row>
    <row r="1396" spans="5:41" ht="12">
      <c r="E1396" s="1"/>
      <c r="G1396" s="1"/>
      <c r="I1396" s="1"/>
      <c r="K1396" s="1"/>
      <c r="M1396" s="1"/>
      <c r="O1396" s="1"/>
      <c r="Q1396" s="1"/>
      <c r="S1396" s="1"/>
      <c r="T1396" s="1"/>
      <c r="V1396" s="1"/>
      <c r="W1396" s="1"/>
      <c r="Y1396" s="1"/>
      <c r="Z1396" s="1"/>
      <c r="AB1396" s="1"/>
      <c r="AC1396" s="1"/>
      <c r="AE1396" s="1"/>
      <c r="AF1396" s="1"/>
      <c r="AH1396" s="1"/>
      <c r="AI1396" s="1"/>
      <c r="AK1396" s="1"/>
      <c r="AL1396" s="1"/>
      <c r="AN1396" s="1"/>
      <c r="AO1396" s="1"/>
    </row>
    <row r="1397" spans="5:41" ht="12">
      <c r="E1397" s="1"/>
      <c r="G1397" s="1"/>
      <c r="I1397" s="1"/>
      <c r="K1397" s="1"/>
      <c r="M1397" s="1"/>
      <c r="O1397" s="1"/>
      <c r="Q1397" s="1"/>
      <c r="S1397" s="1"/>
      <c r="T1397" s="1"/>
      <c r="V1397" s="1"/>
      <c r="W1397" s="1"/>
      <c r="Y1397" s="1"/>
      <c r="Z1397" s="1"/>
      <c r="AB1397" s="1"/>
      <c r="AC1397" s="1"/>
      <c r="AE1397" s="1"/>
      <c r="AF1397" s="1"/>
      <c r="AH1397" s="1"/>
      <c r="AI1397" s="1"/>
      <c r="AK1397" s="1"/>
      <c r="AL1397" s="1"/>
      <c r="AN1397" s="1"/>
      <c r="AO1397" s="1"/>
    </row>
    <row r="1398" spans="5:41" ht="12">
      <c r="E1398" s="1"/>
      <c r="G1398" s="1"/>
      <c r="I1398" s="1"/>
      <c r="K1398" s="1"/>
      <c r="M1398" s="1"/>
      <c r="O1398" s="1"/>
      <c r="Q1398" s="1"/>
      <c r="S1398" s="1"/>
      <c r="T1398" s="1"/>
      <c r="V1398" s="1"/>
      <c r="W1398" s="1"/>
      <c r="Y1398" s="1"/>
      <c r="Z1398" s="1"/>
      <c r="AB1398" s="1"/>
      <c r="AC1398" s="1"/>
      <c r="AE1398" s="1"/>
      <c r="AF1398" s="1"/>
      <c r="AH1398" s="1"/>
      <c r="AI1398" s="1"/>
      <c r="AK1398" s="1"/>
      <c r="AL1398" s="1"/>
      <c r="AN1398" s="1"/>
      <c r="AO1398" s="1"/>
    </row>
    <row r="1399" spans="5:41" ht="12">
      <c r="E1399" s="1"/>
      <c r="G1399" s="1"/>
      <c r="I1399" s="1"/>
      <c r="K1399" s="1"/>
      <c r="M1399" s="1"/>
      <c r="O1399" s="1"/>
      <c r="Q1399" s="1"/>
      <c r="S1399" s="1"/>
      <c r="T1399" s="1"/>
      <c r="V1399" s="1"/>
      <c r="W1399" s="1"/>
      <c r="Y1399" s="1"/>
      <c r="Z1399" s="1"/>
      <c r="AB1399" s="1"/>
      <c r="AC1399" s="1"/>
      <c r="AE1399" s="1"/>
      <c r="AF1399" s="1"/>
      <c r="AH1399" s="1"/>
      <c r="AI1399" s="1"/>
      <c r="AK1399" s="1"/>
      <c r="AL1399" s="1"/>
      <c r="AN1399" s="1"/>
      <c r="AO1399" s="1"/>
    </row>
    <row r="1400" spans="5:41" ht="12">
      <c r="E1400" s="1"/>
      <c r="G1400" s="1"/>
      <c r="I1400" s="1"/>
      <c r="K1400" s="1"/>
      <c r="M1400" s="1"/>
      <c r="O1400" s="1"/>
      <c r="Q1400" s="1"/>
      <c r="S1400" s="1"/>
      <c r="T1400" s="1"/>
      <c r="V1400" s="1"/>
      <c r="W1400" s="1"/>
      <c r="Y1400" s="1"/>
      <c r="Z1400" s="1"/>
      <c r="AB1400" s="1"/>
      <c r="AC1400" s="1"/>
      <c r="AE1400" s="1"/>
      <c r="AF1400" s="1"/>
      <c r="AH1400" s="1"/>
      <c r="AI1400" s="1"/>
      <c r="AK1400" s="1"/>
      <c r="AL1400" s="1"/>
      <c r="AN1400" s="1"/>
      <c r="AO1400" s="1"/>
    </row>
    <row r="1401" spans="5:41" ht="12">
      <c r="E1401" s="1"/>
      <c r="G1401" s="1"/>
      <c r="I1401" s="1"/>
      <c r="K1401" s="1"/>
      <c r="M1401" s="1"/>
      <c r="O1401" s="1"/>
      <c r="Q1401" s="1"/>
      <c r="S1401" s="1"/>
      <c r="T1401" s="1"/>
      <c r="V1401" s="1"/>
      <c r="W1401" s="1"/>
      <c r="Y1401" s="1"/>
      <c r="Z1401" s="1"/>
      <c r="AB1401" s="1"/>
      <c r="AC1401" s="1"/>
      <c r="AE1401" s="1"/>
      <c r="AF1401" s="1"/>
      <c r="AH1401" s="1"/>
      <c r="AI1401" s="1"/>
      <c r="AK1401" s="1"/>
      <c r="AL1401" s="1"/>
      <c r="AN1401" s="1"/>
      <c r="AO1401" s="1"/>
    </row>
    <row r="1402" spans="5:41" ht="12">
      <c r="E1402" s="1"/>
      <c r="G1402" s="1"/>
      <c r="I1402" s="1"/>
      <c r="K1402" s="1"/>
      <c r="M1402" s="1"/>
      <c r="O1402" s="1"/>
      <c r="Q1402" s="1"/>
      <c r="S1402" s="1"/>
      <c r="T1402" s="1"/>
      <c r="V1402" s="1"/>
      <c r="W1402" s="1"/>
      <c r="Y1402" s="1"/>
      <c r="Z1402" s="1"/>
      <c r="AB1402" s="1"/>
      <c r="AC1402" s="1"/>
      <c r="AE1402" s="1"/>
      <c r="AF1402" s="1"/>
      <c r="AH1402" s="1"/>
      <c r="AI1402" s="1"/>
      <c r="AK1402" s="1"/>
      <c r="AL1402" s="1"/>
      <c r="AN1402" s="1"/>
      <c r="AO1402" s="1"/>
    </row>
    <row r="1403" spans="5:41" ht="12">
      <c r="E1403" s="1"/>
      <c r="G1403" s="1"/>
      <c r="I1403" s="1"/>
      <c r="K1403" s="1"/>
      <c r="M1403" s="1"/>
      <c r="O1403" s="1"/>
      <c r="Q1403" s="1"/>
      <c r="S1403" s="1"/>
      <c r="T1403" s="1"/>
      <c r="V1403" s="1"/>
      <c r="W1403" s="1"/>
      <c r="Y1403" s="1"/>
      <c r="Z1403" s="1"/>
      <c r="AB1403" s="1"/>
      <c r="AC1403" s="1"/>
      <c r="AE1403" s="1"/>
      <c r="AF1403" s="1"/>
      <c r="AH1403" s="1"/>
      <c r="AI1403" s="1"/>
      <c r="AK1403" s="1"/>
      <c r="AL1403" s="1"/>
      <c r="AN1403" s="1"/>
      <c r="AO1403" s="1"/>
    </row>
    <row r="1404" spans="5:41" ht="12">
      <c r="E1404" s="1"/>
      <c r="G1404" s="1"/>
      <c r="I1404" s="1"/>
      <c r="K1404" s="1"/>
      <c r="M1404" s="1"/>
      <c r="O1404" s="1"/>
      <c r="Q1404" s="1"/>
      <c r="S1404" s="1"/>
      <c r="T1404" s="1"/>
      <c r="V1404" s="1"/>
      <c r="W1404" s="1"/>
      <c r="Y1404" s="1"/>
      <c r="Z1404" s="1"/>
      <c r="AB1404" s="1"/>
      <c r="AC1404" s="1"/>
      <c r="AE1404" s="1"/>
      <c r="AF1404" s="1"/>
      <c r="AH1404" s="1"/>
      <c r="AI1404" s="1"/>
      <c r="AK1404" s="1"/>
      <c r="AL1404" s="1"/>
      <c r="AN1404" s="1"/>
      <c r="AO1404" s="1"/>
    </row>
    <row r="1405" spans="5:41" ht="12">
      <c r="E1405" s="1"/>
      <c r="G1405" s="1"/>
      <c r="I1405" s="1"/>
      <c r="K1405" s="1"/>
      <c r="M1405" s="1"/>
      <c r="O1405" s="1"/>
      <c r="Q1405" s="1"/>
      <c r="S1405" s="1"/>
      <c r="T1405" s="1"/>
      <c r="V1405" s="1"/>
      <c r="W1405" s="1"/>
      <c r="Y1405" s="1"/>
      <c r="Z1405" s="1"/>
      <c r="AB1405" s="1"/>
      <c r="AC1405" s="1"/>
      <c r="AE1405" s="1"/>
      <c r="AF1405" s="1"/>
      <c r="AH1405" s="1"/>
      <c r="AI1405" s="1"/>
      <c r="AK1405" s="1"/>
      <c r="AL1405" s="1"/>
      <c r="AN1405" s="1"/>
      <c r="AO1405" s="1"/>
    </row>
    <row r="1406" spans="5:41" ht="12">
      <c r="E1406" s="1"/>
      <c r="G1406" s="1"/>
      <c r="I1406" s="1"/>
      <c r="K1406" s="1"/>
      <c r="M1406" s="1"/>
      <c r="O1406" s="1"/>
      <c r="Q1406" s="1"/>
      <c r="S1406" s="1"/>
      <c r="T1406" s="1"/>
      <c r="V1406" s="1"/>
      <c r="W1406" s="1"/>
      <c r="Y1406" s="1"/>
      <c r="Z1406" s="1"/>
      <c r="AB1406" s="1"/>
      <c r="AC1406" s="1"/>
      <c r="AE1406" s="1"/>
      <c r="AF1406" s="1"/>
      <c r="AH1406" s="1"/>
      <c r="AI1406" s="1"/>
      <c r="AK1406" s="1"/>
      <c r="AL1406" s="1"/>
      <c r="AN1406" s="1"/>
      <c r="AO1406" s="1"/>
    </row>
    <row r="1407" spans="5:41" ht="12">
      <c r="E1407" s="1"/>
      <c r="G1407" s="1"/>
      <c r="I1407" s="1"/>
      <c r="K1407" s="1"/>
      <c r="M1407" s="1"/>
      <c r="O1407" s="1"/>
      <c r="Q1407" s="1"/>
      <c r="S1407" s="1"/>
      <c r="T1407" s="1"/>
      <c r="V1407" s="1"/>
      <c r="W1407" s="1"/>
      <c r="Y1407" s="1"/>
      <c r="Z1407" s="1"/>
      <c r="AB1407" s="1"/>
      <c r="AC1407" s="1"/>
      <c r="AE1407" s="1"/>
      <c r="AF1407" s="1"/>
      <c r="AH1407" s="1"/>
      <c r="AI1407" s="1"/>
      <c r="AK1407" s="1"/>
      <c r="AL1407" s="1"/>
      <c r="AN1407" s="1"/>
      <c r="AO1407" s="1"/>
    </row>
    <row r="1408" spans="5:41" ht="12">
      <c r="E1408" s="1"/>
      <c r="G1408" s="1"/>
      <c r="I1408" s="1"/>
      <c r="K1408" s="1"/>
      <c r="M1408" s="1"/>
      <c r="O1408" s="1"/>
      <c r="Q1408" s="1"/>
      <c r="S1408" s="1"/>
      <c r="T1408" s="1"/>
      <c r="V1408" s="1"/>
      <c r="W1408" s="1"/>
      <c r="Y1408" s="1"/>
      <c r="Z1408" s="1"/>
      <c r="AB1408" s="1"/>
      <c r="AC1408" s="1"/>
      <c r="AE1408" s="1"/>
      <c r="AF1408" s="1"/>
      <c r="AH1408" s="1"/>
      <c r="AI1408" s="1"/>
      <c r="AK1408" s="1"/>
      <c r="AL1408" s="1"/>
      <c r="AN1408" s="1"/>
      <c r="AO1408" s="1"/>
    </row>
    <row r="1409" spans="5:41" ht="12">
      <c r="E1409" s="1"/>
      <c r="G1409" s="1"/>
      <c r="I1409" s="1"/>
      <c r="K1409" s="1"/>
      <c r="M1409" s="1"/>
      <c r="O1409" s="1"/>
      <c r="Q1409" s="1"/>
      <c r="S1409" s="1"/>
      <c r="T1409" s="1"/>
      <c r="V1409" s="1"/>
      <c r="W1409" s="1"/>
      <c r="Y1409" s="1"/>
      <c r="Z1409" s="1"/>
      <c r="AB1409" s="1"/>
      <c r="AC1409" s="1"/>
      <c r="AE1409" s="1"/>
      <c r="AF1409" s="1"/>
      <c r="AH1409" s="1"/>
      <c r="AI1409" s="1"/>
      <c r="AK1409" s="1"/>
      <c r="AL1409" s="1"/>
      <c r="AN1409" s="1"/>
      <c r="AO1409" s="1"/>
    </row>
    <row r="1410" spans="5:41" ht="12">
      <c r="E1410" s="1"/>
      <c r="G1410" s="1"/>
      <c r="I1410" s="1"/>
      <c r="K1410" s="1"/>
      <c r="M1410" s="1"/>
      <c r="O1410" s="1"/>
      <c r="Q1410" s="1"/>
      <c r="S1410" s="1"/>
      <c r="T1410" s="1"/>
      <c r="V1410" s="1"/>
      <c r="W1410" s="1"/>
      <c r="Y1410" s="1"/>
      <c r="Z1410" s="1"/>
      <c r="AB1410" s="1"/>
      <c r="AC1410" s="1"/>
      <c r="AE1410" s="1"/>
      <c r="AF1410" s="1"/>
      <c r="AH1410" s="1"/>
      <c r="AI1410" s="1"/>
      <c r="AK1410" s="1"/>
      <c r="AL1410" s="1"/>
      <c r="AN1410" s="1"/>
      <c r="AO1410" s="1"/>
    </row>
    <row r="1411" spans="5:41" ht="12">
      <c r="E1411" s="1"/>
      <c r="G1411" s="1"/>
      <c r="I1411" s="1"/>
      <c r="K1411" s="1"/>
      <c r="M1411" s="1"/>
      <c r="O1411" s="1"/>
      <c r="Q1411" s="1"/>
      <c r="S1411" s="1"/>
      <c r="T1411" s="1"/>
      <c r="V1411" s="1"/>
      <c r="W1411" s="1"/>
      <c r="Y1411" s="1"/>
      <c r="Z1411" s="1"/>
      <c r="AB1411" s="1"/>
      <c r="AC1411" s="1"/>
      <c r="AE1411" s="1"/>
      <c r="AF1411" s="1"/>
      <c r="AH1411" s="1"/>
      <c r="AI1411" s="1"/>
      <c r="AK1411" s="1"/>
      <c r="AL1411" s="1"/>
      <c r="AN1411" s="1"/>
      <c r="AO1411" s="1"/>
    </row>
    <row r="1412" spans="5:41" ht="12">
      <c r="E1412" s="1"/>
      <c r="G1412" s="1"/>
      <c r="I1412" s="1"/>
      <c r="K1412" s="1"/>
      <c r="M1412" s="1"/>
      <c r="O1412" s="1"/>
      <c r="Q1412" s="1"/>
      <c r="S1412" s="1"/>
      <c r="T1412" s="1"/>
      <c r="V1412" s="1"/>
      <c r="W1412" s="1"/>
      <c r="Y1412" s="1"/>
      <c r="Z1412" s="1"/>
      <c r="AB1412" s="1"/>
      <c r="AC1412" s="1"/>
      <c r="AE1412" s="1"/>
      <c r="AF1412" s="1"/>
      <c r="AH1412" s="1"/>
      <c r="AI1412" s="1"/>
      <c r="AK1412" s="1"/>
      <c r="AL1412" s="1"/>
      <c r="AN1412" s="1"/>
      <c r="AO1412" s="1"/>
    </row>
    <row r="1413" spans="5:41" ht="12">
      <c r="E1413" s="1"/>
      <c r="G1413" s="1"/>
      <c r="I1413" s="1"/>
      <c r="K1413" s="1"/>
      <c r="M1413" s="1"/>
      <c r="O1413" s="1"/>
      <c r="Q1413" s="1"/>
      <c r="S1413" s="1"/>
      <c r="T1413" s="1"/>
      <c r="V1413" s="1"/>
      <c r="W1413" s="1"/>
      <c r="Y1413" s="1"/>
      <c r="Z1413" s="1"/>
      <c r="AB1413" s="1"/>
      <c r="AC1413" s="1"/>
      <c r="AE1413" s="1"/>
      <c r="AF1413" s="1"/>
      <c r="AH1413" s="1"/>
      <c r="AI1413" s="1"/>
      <c r="AK1413" s="1"/>
      <c r="AL1413" s="1"/>
      <c r="AN1413" s="1"/>
      <c r="AO1413" s="1"/>
    </row>
    <row r="1414" spans="5:41" ht="12">
      <c r="E1414" s="1"/>
      <c r="G1414" s="1"/>
      <c r="I1414" s="1"/>
      <c r="K1414" s="1"/>
      <c r="M1414" s="1"/>
      <c r="O1414" s="1"/>
      <c r="Q1414" s="1"/>
      <c r="S1414" s="1"/>
      <c r="T1414" s="1"/>
      <c r="V1414" s="1"/>
      <c r="W1414" s="1"/>
      <c r="Y1414" s="1"/>
      <c r="Z1414" s="1"/>
      <c r="AB1414" s="1"/>
      <c r="AC1414" s="1"/>
      <c r="AE1414" s="1"/>
      <c r="AF1414" s="1"/>
      <c r="AH1414" s="1"/>
      <c r="AI1414" s="1"/>
      <c r="AK1414" s="1"/>
      <c r="AL1414" s="1"/>
      <c r="AN1414" s="1"/>
      <c r="AO1414" s="1"/>
    </row>
    <row r="1415" spans="5:41" ht="12">
      <c r="E1415" s="1"/>
      <c r="G1415" s="1"/>
      <c r="I1415" s="1"/>
      <c r="K1415" s="1"/>
      <c r="M1415" s="1"/>
      <c r="O1415" s="1"/>
      <c r="Q1415" s="1"/>
      <c r="S1415" s="1"/>
      <c r="T1415" s="1"/>
      <c r="V1415" s="1"/>
      <c r="W1415" s="1"/>
      <c r="Y1415" s="1"/>
      <c r="Z1415" s="1"/>
      <c r="AB1415" s="1"/>
      <c r="AC1415" s="1"/>
      <c r="AE1415" s="1"/>
      <c r="AF1415" s="1"/>
      <c r="AH1415" s="1"/>
      <c r="AI1415" s="1"/>
      <c r="AK1415" s="1"/>
      <c r="AL1415" s="1"/>
      <c r="AN1415" s="1"/>
      <c r="AO1415" s="1"/>
    </row>
    <row r="1416" spans="5:41" ht="12">
      <c r="E1416" s="1"/>
      <c r="G1416" s="1"/>
      <c r="I1416" s="1"/>
      <c r="K1416" s="1"/>
      <c r="M1416" s="1"/>
      <c r="O1416" s="1"/>
      <c r="Q1416" s="1"/>
      <c r="S1416" s="1"/>
      <c r="T1416" s="1"/>
      <c r="V1416" s="1"/>
      <c r="W1416" s="1"/>
      <c r="Y1416" s="1"/>
      <c r="Z1416" s="1"/>
      <c r="AB1416" s="1"/>
      <c r="AC1416" s="1"/>
      <c r="AE1416" s="1"/>
      <c r="AF1416" s="1"/>
      <c r="AH1416" s="1"/>
      <c r="AI1416" s="1"/>
      <c r="AK1416" s="1"/>
      <c r="AL1416" s="1"/>
      <c r="AN1416" s="1"/>
      <c r="AO1416" s="1"/>
    </row>
    <row r="1417" spans="5:41" ht="12">
      <c r="E1417" s="1"/>
      <c r="G1417" s="1"/>
      <c r="I1417" s="1"/>
      <c r="K1417" s="1"/>
      <c r="M1417" s="1"/>
      <c r="O1417" s="1"/>
      <c r="Q1417" s="1"/>
      <c r="S1417" s="1"/>
      <c r="T1417" s="1"/>
      <c r="V1417" s="1"/>
      <c r="W1417" s="1"/>
      <c r="Y1417" s="1"/>
      <c r="Z1417" s="1"/>
      <c r="AB1417" s="1"/>
      <c r="AC1417" s="1"/>
      <c r="AE1417" s="1"/>
      <c r="AF1417" s="1"/>
      <c r="AH1417" s="1"/>
      <c r="AI1417" s="1"/>
      <c r="AK1417" s="1"/>
      <c r="AL1417" s="1"/>
      <c r="AN1417" s="1"/>
      <c r="AO1417" s="1"/>
    </row>
    <row r="1418" spans="5:41" ht="12">
      <c r="E1418" s="1"/>
      <c r="G1418" s="1"/>
      <c r="I1418" s="1"/>
      <c r="K1418" s="1"/>
      <c r="M1418" s="1"/>
      <c r="O1418" s="1"/>
      <c r="Q1418" s="1"/>
      <c r="S1418" s="1"/>
      <c r="T1418" s="1"/>
      <c r="V1418" s="1"/>
      <c r="W1418" s="1"/>
      <c r="Y1418" s="1"/>
      <c r="Z1418" s="1"/>
      <c r="AB1418" s="1"/>
      <c r="AC1418" s="1"/>
      <c r="AE1418" s="1"/>
      <c r="AF1418" s="1"/>
      <c r="AH1418" s="1"/>
      <c r="AI1418" s="1"/>
      <c r="AK1418" s="1"/>
      <c r="AL1418" s="1"/>
      <c r="AN1418" s="1"/>
      <c r="AO1418" s="1"/>
    </row>
    <row r="1419" spans="5:41" ht="12">
      <c r="E1419" s="1"/>
      <c r="G1419" s="1"/>
      <c r="I1419" s="1"/>
      <c r="K1419" s="1"/>
      <c r="M1419" s="1"/>
      <c r="O1419" s="1"/>
      <c r="Q1419" s="1"/>
      <c r="S1419" s="1"/>
      <c r="T1419" s="1"/>
      <c r="V1419" s="1"/>
      <c r="W1419" s="1"/>
      <c r="Y1419" s="1"/>
      <c r="Z1419" s="1"/>
      <c r="AB1419" s="1"/>
      <c r="AC1419" s="1"/>
      <c r="AE1419" s="1"/>
      <c r="AF1419" s="1"/>
      <c r="AH1419" s="1"/>
      <c r="AI1419" s="1"/>
      <c r="AK1419" s="1"/>
      <c r="AL1419" s="1"/>
      <c r="AN1419" s="1"/>
      <c r="AO1419" s="1"/>
    </row>
    <row r="1420" spans="5:41" ht="12">
      <c r="E1420" s="1"/>
      <c r="G1420" s="1"/>
      <c r="I1420" s="1"/>
      <c r="K1420" s="1"/>
      <c r="M1420" s="1"/>
      <c r="O1420" s="1"/>
      <c r="Q1420" s="1"/>
      <c r="S1420" s="1"/>
      <c r="T1420" s="1"/>
      <c r="V1420" s="1"/>
      <c r="W1420" s="1"/>
      <c r="Y1420" s="1"/>
      <c r="Z1420" s="1"/>
      <c r="AB1420" s="1"/>
      <c r="AC1420" s="1"/>
      <c r="AE1420" s="1"/>
      <c r="AF1420" s="1"/>
      <c r="AH1420" s="1"/>
      <c r="AI1420" s="1"/>
      <c r="AK1420" s="1"/>
      <c r="AL1420" s="1"/>
      <c r="AN1420" s="1"/>
      <c r="AO1420" s="1"/>
    </row>
    <row r="1421" spans="5:41" ht="12">
      <c r="E1421" s="1"/>
      <c r="G1421" s="1"/>
      <c r="I1421" s="1"/>
      <c r="K1421" s="1"/>
      <c r="M1421" s="1"/>
      <c r="O1421" s="1"/>
      <c r="Q1421" s="1"/>
      <c r="S1421" s="1"/>
      <c r="T1421" s="1"/>
      <c r="V1421" s="1"/>
      <c r="W1421" s="1"/>
      <c r="Y1421" s="1"/>
      <c r="Z1421" s="1"/>
      <c r="AB1421" s="1"/>
      <c r="AC1421" s="1"/>
      <c r="AE1421" s="1"/>
      <c r="AF1421" s="1"/>
      <c r="AH1421" s="1"/>
      <c r="AI1421" s="1"/>
      <c r="AK1421" s="1"/>
      <c r="AL1421" s="1"/>
      <c r="AN1421" s="1"/>
      <c r="AO1421" s="1"/>
    </row>
    <row r="1422" spans="5:41" ht="12">
      <c r="E1422" s="1"/>
      <c r="G1422" s="1"/>
      <c r="I1422" s="1"/>
      <c r="K1422" s="1"/>
      <c r="M1422" s="1"/>
      <c r="O1422" s="1"/>
      <c r="Q1422" s="1"/>
      <c r="S1422" s="1"/>
      <c r="T1422" s="1"/>
      <c r="V1422" s="1"/>
      <c r="W1422" s="1"/>
      <c r="Y1422" s="1"/>
      <c r="Z1422" s="1"/>
      <c r="AB1422" s="1"/>
      <c r="AC1422" s="1"/>
      <c r="AE1422" s="1"/>
      <c r="AF1422" s="1"/>
      <c r="AH1422" s="1"/>
      <c r="AI1422" s="1"/>
      <c r="AK1422" s="1"/>
      <c r="AL1422" s="1"/>
      <c r="AN1422" s="1"/>
      <c r="AO1422" s="1"/>
    </row>
    <row r="1423" spans="5:41" ht="12">
      <c r="E1423" s="1"/>
      <c r="G1423" s="1"/>
      <c r="I1423" s="1"/>
      <c r="K1423" s="1"/>
      <c r="M1423" s="1"/>
      <c r="O1423" s="1"/>
      <c r="Q1423" s="1"/>
      <c r="S1423" s="1"/>
      <c r="T1423" s="1"/>
      <c r="V1423" s="1"/>
      <c r="W1423" s="1"/>
      <c r="Y1423" s="1"/>
      <c r="Z1423" s="1"/>
      <c r="AB1423" s="1"/>
      <c r="AC1423" s="1"/>
      <c r="AE1423" s="1"/>
      <c r="AF1423" s="1"/>
      <c r="AH1423" s="1"/>
      <c r="AI1423" s="1"/>
      <c r="AK1423" s="1"/>
      <c r="AL1423" s="1"/>
      <c r="AN1423" s="1"/>
      <c r="AO1423" s="1"/>
    </row>
    <row r="1424" spans="5:41" ht="12">
      <c r="E1424" s="1"/>
      <c r="G1424" s="1"/>
      <c r="I1424" s="1"/>
      <c r="K1424" s="1"/>
      <c r="M1424" s="1"/>
      <c r="O1424" s="1"/>
      <c r="Q1424" s="1"/>
      <c r="S1424" s="1"/>
      <c r="T1424" s="1"/>
      <c r="V1424" s="1"/>
      <c r="W1424" s="1"/>
      <c r="Y1424" s="1"/>
      <c r="Z1424" s="1"/>
      <c r="AB1424" s="1"/>
      <c r="AC1424" s="1"/>
      <c r="AE1424" s="1"/>
      <c r="AF1424" s="1"/>
      <c r="AH1424" s="1"/>
      <c r="AI1424" s="1"/>
      <c r="AK1424" s="1"/>
      <c r="AL1424" s="1"/>
      <c r="AN1424" s="1"/>
      <c r="AO1424" s="1"/>
    </row>
    <row r="1425" spans="5:41" ht="12">
      <c r="E1425" s="1"/>
      <c r="G1425" s="1"/>
      <c r="I1425" s="1"/>
      <c r="K1425" s="1"/>
      <c r="M1425" s="1"/>
      <c r="O1425" s="1"/>
      <c r="Q1425" s="1"/>
      <c r="S1425" s="1"/>
      <c r="T1425" s="1"/>
      <c r="V1425" s="1"/>
      <c r="W1425" s="1"/>
      <c r="Y1425" s="1"/>
      <c r="Z1425" s="1"/>
      <c r="AB1425" s="1"/>
      <c r="AC1425" s="1"/>
      <c r="AE1425" s="1"/>
      <c r="AF1425" s="1"/>
      <c r="AH1425" s="1"/>
      <c r="AI1425" s="1"/>
      <c r="AK1425" s="1"/>
      <c r="AL1425" s="1"/>
      <c r="AN1425" s="1"/>
      <c r="AO1425" s="1"/>
    </row>
    <row r="1426" spans="5:41" ht="12">
      <c r="E1426" s="1"/>
      <c r="G1426" s="1"/>
      <c r="I1426" s="1"/>
      <c r="K1426" s="1"/>
      <c r="M1426" s="1"/>
      <c r="O1426" s="1"/>
      <c r="Q1426" s="1"/>
      <c r="S1426" s="1"/>
      <c r="T1426" s="1"/>
      <c r="V1426" s="1"/>
      <c r="W1426" s="1"/>
      <c r="Y1426" s="1"/>
      <c r="Z1426" s="1"/>
      <c r="AB1426" s="1"/>
      <c r="AC1426" s="1"/>
      <c r="AE1426" s="1"/>
      <c r="AF1426" s="1"/>
      <c r="AH1426" s="1"/>
      <c r="AI1426" s="1"/>
      <c r="AK1426" s="1"/>
      <c r="AL1426" s="1"/>
      <c r="AN1426" s="1"/>
      <c r="AO1426" s="1"/>
    </row>
    <row r="1427" spans="5:41" ht="12">
      <c r="E1427" s="1"/>
      <c r="G1427" s="1"/>
      <c r="I1427" s="1"/>
      <c r="K1427" s="1"/>
      <c r="M1427" s="1"/>
      <c r="O1427" s="1"/>
      <c r="Q1427" s="1"/>
      <c r="S1427" s="1"/>
      <c r="T1427" s="1"/>
      <c r="V1427" s="1"/>
      <c r="W1427" s="1"/>
      <c r="Y1427" s="1"/>
      <c r="Z1427" s="1"/>
      <c r="AB1427" s="1"/>
      <c r="AC1427" s="1"/>
      <c r="AE1427" s="1"/>
      <c r="AF1427" s="1"/>
      <c r="AH1427" s="1"/>
      <c r="AI1427" s="1"/>
      <c r="AK1427" s="1"/>
      <c r="AL1427" s="1"/>
      <c r="AN1427" s="1"/>
      <c r="AO1427" s="1"/>
    </row>
    <row r="1428" spans="5:41" ht="12">
      <c r="E1428" s="1"/>
      <c r="G1428" s="1"/>
      <c r="I1428" s="1"/>
      <c r="K1428" s="1"/>
      <c r="M1428" s="1"/>
      <c r="O1428" s="1"/>
      <c r="Q1428" s="1"/>
      <c r="S1428" s="1"/>
      <c r="T1428" s="1"/>
      <c r="V1428" s="1"/>
      <c r="W1428" s="1"/>
      <c r="Y1428" s="1"/>
      <c r="Z1428" s="1"/>
      <c r="AB1428" s="1"/>
      <c r="AC1428" s="1"/>
      <c r="AE1428" s="1"/>
      <c r="AF1428" s="1"/>
      <c r="AH1428" s="1"/>
      <c r="AI1428" s="1"/>
      <c r="AK1428" s="1"/>
      <c r="AL1428" s="1"/>
      <c r="AN1428" s="1"/>
      <c r="AO1428" s="1"/>
    </row>
    <row r="1429" spans="5:41" ht="12">
      <c r="E1429" s="1"/>
      <c r="G1429" s="1"/>
      <c r="I1429" s="1"/>
      <c r="K1429" s="1"/>
      <c r="M1429" s="1"/>
      <c r="O1429" s="1"/>
      <c r="Q1429" s="1"/>
      <c r="S1429" s="1"/>
      <c r="T1429" s="1"/>
      <c r="V1429" s="1"/>
      <c r="W1429" s="1"/>
      <c r="Y1429" s="1"/>
      <c r="Z1429" s="1"/>
      <c r="AB1429" s="1"/>
      <c r="AC1429" s="1"/>
      <c r="AE1429" s="1"/>
      <c r="AF1429" s="1"/>
      <c r="AH1429" s="1"/>
      <c r="AI1429" s="1"/>
      <c r="AK1429" s="1"/>
      <c r="AL1429" s="1"/>
      <c r="AN1429" s="1"/>
      <c r="AO1429" s="1"/>
    </row>
    <row r="1430" spans="5:41" ht="12">
      <c r="E1430" s="1"/>
      <c r="G1430" s="1"/>
      <c r="I1430" s="1"/>
      <c r="K1430" s="1"/>
      <c r="M1430" s="1"/>
      <c r="O1430" s="1"/>
      <c r="Q1430" s="1"/>
      <c r="S1430" s="1"/>
      <c r="T1430" s="1"/>
      <c r="V1430" s="1"/>
      <c r="W1430" s="1"/>
      <c r="Y1430" s="1"/>
      <c r="Z1430" s="1"/>
      <c r="AB1430" s="1"/>
      <c r="AC1430" s="1"/>
      <c r="AE1430" s="1"/>
      <c r="AF1430" s="1"/>
      <c r="AH1430" s="1"/>
      <c r="AI1430" s="1"/>
      <c r="AK1430" s="1"/>
      <c r="AL1430" s="1"/>
      <c r="AN1430" s="1"/>
      <c r="AO1430" s="1"/>
    </row>
    <row r="1431" spans="5:41" ht="12">
      <c r="E1431" s="1"/>
      <c r="G1431" s="1"/>
      <c r="I1431" s="1"/>
      <c r="K1431" s="1"/>
      <c r="M1431" s="1"/>
      <c r="O1431" s="1"/>
      <c r="Q1431" s="1"/>
      <c r="S1431" s="1"/>
      <c r="T1431" s="1"/>
      <c r="V1431" s="1"/>
      <c r="W1431" s="1"/>
      <c r="Y1431" s="1"/>
      <c r="Z1431" s="1"/>
      <c r="AB1431" s="1"/>
      <c r="AC1431" s="1"/>
      <c r="AE1431" s="1"/>
      <c r="AF1431" s="1"/>
      <c r="AH1431" s="1"/>
      <c r="AI1431" s="1"/>
      <c r="AK1431" s="1"/>
      <c r="AL1431" s="1"/>
      <c r="AN1431" s="1"/>
      <c r="AO1431" s="1"/>
    </row>
    <row r="1432" spans="5:41" ht="12">
      <c r="E1432" s="1"/>
      <c r="G1432" s="1"/>
      <c r="I1432" s="1"/>
      <c r="K1432" s="1"/>
      <c r="M1432" s="1"/>
      <c r="O1432" s="1"/>
      <c r="Q1432" s="1"/>
      <c r="S1432" s="1"/>
      <c r="T1432" s="1"/>
      <c r="V1432" s="1"/>
      <c r="W1432" s="1"/>
      <c r="Y1432" s="1"/>
      <c r="Z1432" s="1"/>
      <c r="AB1432" s="1"/>
      <c r="AC1432" s="1"/>
      <c r="AE1432" s="1"/>
      <c r="AF1432" s="1"/>
      <c r="AH1432" s="1"/>
      <c r="AI1432" s="1"/>
      <c r="AK1432" s="1"/>
      <c r="AL1432" s="1"/>
      <c r="AN1432" s="1"/>
      <c r="AO1432" s="1"/>
    </row>
    <row r="1433" spans="5:41" ht="12">
      <c r="E1433" s="1"/>
      <c r="G1433" s="1"/>
      <c r="I1433" s="1"/>
      <c r="K1433" s="1"/>
      <c r="M1433" s="1"/>
      <c r="O1433" s="1"/>
      <c r="Q1433" s="1"/>
      <c r="S1433" s="1"/>
      <c r="T1433" s="1"/>
      <c r="V1433" s="1"/>
      <c r="W1433" s="1"/>
      <c r="Y1433" s="1"/>
      <c r="Z1433" s="1"/>
      <c r="AB1433" s="1"/>
      <c r="AC1433" s="1"/>
      <c r="AE1433" s="1"/>
      <c r="AF1433" s="1"/>
      <c r="AH1433" s="1"/>
      <c r="AI1433" s="1"/>
      <c r="AK1433" s="1"/>
      <c r="AL1433" s="1"/>
      <c r="AN1433" s="1"/>
      <c r="AO1433" s="1"/>
    </row>
    <row r="1434" spans="5:41" ht="12">
      <c r="E1434" s="1"/>
      <c r="G1434" s="1"/>
      <c r="I1434" s="1"/>
      <c r="K1434" s="1"/>
      <c r="M1434" s="1"/>
      <c r="O1434" s="1"/>
      <c r="Q1434" s="1"/>
      <c r="S1434" s="1"/>
      <c r="T1434" s="1"/>
      <c r="V1434" s="1"/>
      <c r="W1434" s="1"/>
      <c r="Y1434" s="1"/>
      <c r="Z1434" s="1"/>
      <c r="AB1434" s="1"/>
      <c r="AC1434" s="1"/>
      <c r="AE1434" s="1"/>
      <c r="AF1434" s="1"/>
      <c r="AH1434" s="1"/>
      <c r="AI1434" s="1"/>
      <c r="AK1434" s="1"/>
      <c r="AL1434" s="1"/>
      <c r="AN1434" s="1"/>
      <c r="AO1434" s="1"/>
    </row>
  </sheetData>
  <sheetProtection/>
  <mergeCells count="3">
    <mergeCell ref="B7:R7"/>
    <mergeCell ref="B6:R6"/>
    <mergeCell ref="B4:R4"/>
  </mergeCells>
  <printOptions horizontalCentered="1"/>
  <pageMargins left="0.25" right="0.25" top="0.54" bottom="0.5" header="0.5" footer="0.25"/>
  <pageSetup firstPageNumber="23" useFirstPageNumber="1" fitToHeight="0" fitToWidth="1" horizontalDpi="600" verticalDpi="600" orientation="landscape" scale="87" r:id="rId1"/>
  <headerFooter alignWithMargins="0">
    <oddHeader xml:space="preserve">&amp;C&amp;"Times New Roman,Bold"&amp;16
&amp;R
 &amp;"Times New Roman,Bold" </oddHeader>
  </headerFooter>
  <rowBreaks count="6" manualBreakCount="6">
    <brk id="63" min="1" max="17" man="1"/>
    <brk id="110" min="1" max="17" man="1"/>
    <brk id="184" min="1" max="17" man="1"/>
    <brk id="280" min="1" max="17" man="1"/>
    <brk id="331" min="1" max="17" man="1"/>
    <brk id="378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eparfait</cp:lastModifiedBy>
  <cp:lastPrinted>2007-12-07T15:12:53Z</cp:lastPrinted>
  <dcterms:created xsi:type="dcterms:W3CDTF">1999-07-13T23:41:35Z</dcterms:created>
  <dcterms:modified xsi:type="dcterms:W3CDTF">2007-12-07T15:12:56Z</dcterms:modified>
  <cp:category/>
  <cp:version/>
  <cp:contentType/>
  <cp:contentStatus/>
</cp:coreProperties>
</file>